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wada\Documents\OCOA\05年3月理事会\"/>
    </mc:Choice>
  </mc:AlternateContent>
  <xr:revisionPtr revIDLastSave="0" documentId="8_{B70F97DD-70A1-44D0-84F6-8E7AFDA8B6CF}" xr6:coauthVersionLast="47" xr6:coauthVersionMax="47" xr10:uidLastSave="{00000000-0000-0000-0000-000000000000}"/>
  <bookViews>
    <workbookView xWindow="-110" yWindow="-110" windowWidth="22780" windowHeight="14660" activeTab="3" xr2:uid="{00000000-000D-0000-FFFF-FFFF00000000}"/>
  </bookViews>
  <sheets>
    <sheet name="収支予算" sheetId="2" r:id="rId1"/>
    <sheet name="貸借予算" sheetId="1" r:id="rId2"/>
    <sheet name="附属明細書" sheetId="4" r:id="rId3"/>
    <sheet name="財産" sheetId="3" r:id="rId4"/>
  </sheets>
  <definedNames>
    <definedName name="_xlnm.Print_Area" localSheetId="0">収支予算!$A$1:$N$78</definedName>
    <definedName name="_xlnm.Print_Area" localSheetId="1">貸借予算!$A$1:$H$27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23" i="2"/>
  <c r="G21" i="2"/>
  <c r="A2" i="3" l="1"/>
  <c r="G87" i="2"/>
  <c r="E13" i="4"/>
  <c r="D13" i="4"/>
  <c r="C13" i="4"/>
  <c r="B13" i="4"/>
  <c r="G46" i="2"/>
  <c r="G94" i="2"/>
  <c r="G97" i="2"/>
  <c r="G100" i="2" s="1"/>
  <c r="F11" i="4"/>
  <c r="G49" i="2"/>
  <c r="E16" i="3"/>
  <c r="E17" i="3" s="1"/>
  <c r="G57" i="2"/>
  <c r="F18" i="1"/>
  <c r="F15" i="1"/>
  <c r="E9" i="3"/>
  <c r="E10" i="3" s="1"/>
  <c r="F10" i="1"/>
  <c r="F11" i="1" s="1"/>
  <c r="E13" i="3"/>
  <c r="F24" i="1"/>
  <c r="F25" i="1" s="1"/>
  <c r="E18" i="3" l="1"/>
  <c r="F13" i="4"/>
  <c r="F19" i="1"/>
  <c r="F26" i="1" s="1"/>
  <c r="G60" i="2"/>
  <c r="G61" i="2" l="1"/>
  <c r="G69" i="2" s="1"/>
  <c r="G71" i="2" s="1"/>
</calcChain>
</file>

<file path=xl/sharedStrings.xml><?xml version="1.0" encoding="utf-8"?>
<sst xmlns="http://schemas.openxmlformats.org/spreadsheetml/2006/main" count="196" uniqueCount="170">
  <si>
    <t>一般社団法人大阪臨床整形外科医会</t>
    <rPh sb="0" eb="2">
      <t>イッパン</t>
    </rPh>
    <rPh sb="2" eb="4">
      <t>シャダン</t>
    </rPh>
    <rPh sb="4" eb="6">
      <t>ホウジン</t>
    </rPh>
    <rPh sb="6" eb="8">
      <t>オオサカ</t>
    </rPh>
    <rPh sb="8" eb="10">
      <t>リンショウ</t>
    </rPh>
    <rPh sb="10" eb="12">
      <t>セイケイ</t>
    </rPh>
    <rPh sb="12" eb="14">
      <t>ゲカ</t>
    </rPh>
    <rPh sb="14" eb="15">
      <t>イ</t>
    </rPh>
    <rPh sb="15" eb="16">
      <t>カイ</t>
    </rPh>
    <phoneticPr fontId="2"/>
  </si>
  <si>
    <t>一般会計</t>
    <rPh sb="0" eb="2">
      <t>イッパン</t>
    </rPh>
    <rPh sb="2" eb="4">
      <t>カイケイ</t>
    </rPh>
    <phoneticPr fontId="2"/>
  </si>
  <si>
    <t>Ⅰ　資産の部</t>
    <rPh sb="2" eb="4">
      <t>シサン</t>
    </rPh>
    <rPh sb="5" eb="6">
      <t>ブ</t>
    </rPh>
    <phoneticPr fontId="2"/>
  </si>
  <si>
    <t>１．流動資産</t>
    <rPh sb="2" eb="4">
      <t>リュウドウ</t>
    </rPh>
    <rPh sb="4" eb="6">
      <t>シサン</t>
    </rPh>
    <phoneticPr fontId="2"/>
  </si>
  <si>
    <t>現金及び預金</t>
    <rPh sb="0" eb="2">
      <t>ゲンキン</t>
    </rPh>
    <rPh sb="2" eb="3">
      <t>オヨ</t>
    </rPh>
    <rPh sb="4" eb="6">
      <t>ヨキン</t>
    </rPh>
    <phoneticPr fontId="2"/>
  </si>
  <si>
    <t>科　　目</t>
    <rPh sb="0" eb="1">
      <t>カ</t>
    </rPh>
    <rPh sb="3" eb="4">
      <t>メ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</si>
  <si>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</si>
  <si>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預り金（源泉所得税）</t>
    <rPh sb="0" eb="1">
      <t>アズカ</t>
    </rPh>
    <rPh sb="2" eb="3">
      <t>キン</t>
    </rPh>
    <rPh sb="4" eb="6">
      <t>ゲンセン</t>
    </rPh>
    <rPh sb="6" eb="9">
      <t>ショトクゼイ</t>
    </rPh>
    <phoneticPr fontId="2"/>
  </si>
  <si>
    <t>資産合計</t>
    <rPh sb="0" eb="2">
      <t>シサン</t>
    </rPh>
    <rPh sb="2" eb="4">
      <t>ゴウケイ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</si>
  <si>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</si>
  <si>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</si>
  <si>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Ⅱ　負債の部</t>
    <rPh sb="2" eb="4">
      <t>フサイ</t>
    </rPh>
    <rPh sb="5" eb="6">
      <t>ブ</t>
    </rPh>
    <phoneticPr fontId="2"/>
  </si>
  <si>
    <t>１．流動負債</t>
    <rPh sb="2" eb="4">
      <t>リュウドウ</t>
    </rPh>
    <rPh sb="4" eb="6">
      <t>フサイ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</si>
  <si>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</si>
  <si>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　</t>
    <phoneticPr fontId="2"/>
  </si>
  <si>
    <t>１．一般正味財産</t>
    <rPh sb="2" eb="4">
      <t>イッパン</t>
    </rPh>
    <rPh sb="4" eb="6">
      <t>ショウミ</t>
    </rPh>
    <rPh sb="6" eb="8">
      <t>ザイサン</t>
    </rPh>
    <phoneticPr fontId="2"/>
  </si>
  <si>
    <t>前期繰越一般正味財産</t>
    <rPh sb="0" eb="2">
      <t>ゼンキ</t>
    </rPh>
    <rPh sb="2" eb="4">
      <t>クリコシ</t>
    </rPh>
    <rPh sb="4" eb="6">
      <t>イッパン</t>
    </rPh>
    <rPh sb="6" eb="8">
      <t>ショウミ</t>
    </rPh>
    <rPh sb="8" eb="10">
      <t>ザイサン</t>
    </rPh>
    <phoneticPr fontId="2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</si>
  <si>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2"/>
  </si>
  <si>
    <t>一般正味財産合計</t>
    <rPh sb="0" eb="2">
      <t>イッパン</t>
    </rPh>
    <rPh sb="2" eb="4">
      <t>ショウミ</t>
    </rPh>
    <rPh sb="4" eb="6">
      <t>ザイサン</t>
    </rPh>
    <rPh sb="6" eb="8">
      <t>ゴウケイ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</si>
  <si>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</si>
  <si>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</si>
  <si>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（単位　：　円）</t>
    <rPh sb="1" eb="3">
      <t>タンイ</t>
    </rPh>
    <rPh sb="6" eb="7">
      <t>エン</t>
    </rPh>
    <phoneticPr fontId="2"/>
  </si>
  <si>
    <t>科　目</t>
    <rPh sb="0" eb="1">
      <t>カ</t>
    </rPh>
    <rPh sb="2" eb="3">
      <t>メ</t>
    </rPh>
    <phoneticPr fontId="2"/>
  </si>
  <si>
    <t>府医師会等助成金</t>
    <rPh sb="0" eb="1">
      <t>フ</t>
    </rPh>
    <rPh sb="1" eb="3">
      <t>イシ</t>
    </rPh>
    <rPh sb="3" eb="4">
      <t>カイ</t>
    </rPh>
    <rPh sb="4" eb="5">
      <t>トウ</t>
    </rPh>
    <rPh sb="5" eb="8">
      <t>ジョセイキン</t>
    </rPh>
    <phoneticPr fontId="2"/>
  </si>
  <si>
    <t>[</t>
    <phoneticPr fontId="2"/>
  </si>
  <si>
    <t>]</t>
    <phoneticPr fontId="2"/>
  </si>
  <si>
    <t>(２）</t>
    <phoneticPr fontId="2"/>
  </si>
  <si>
    <t>JCOA会費・入会金</t>
    <rPh sb="4" eb="5">
      <t>カイ</t>
    </rPh>
    <rPh sb="5" eb="6">
      <t>ヒ</t>
    </rPh>
    <rPh sb="7" eb="10">
      <t>ニュウカイキン</t>
    </rPh>
    <phoneticPr fontId="2"/>
  </si>
  <si>
    <t>会議費</t>
    <rPh sb="0" eb="3">
      <t>カイギヒ</t>
    </rPh>
    <phoneticPr fontId="2"/>
  </si>
  <si>
    <t>総会費</t>
    <rPh sb="0" eb="2">
      <t>ソウカイ</t>
    </rPh>
    <rPh sb="2" eb="3">
      <t>ヒ</t>
    </rPh>
    <phoneticPr fontId="2"/>
  </si>
  <si>
    <t>骨と関節の日活動費</t>
    <rPh sb="0" eb="1">
      <t>ホネ</t>
    </rPh>
    <rPh sb="2" eb="4">
      <t>カンセツ</t>
    </rPh>
    <rPh sb="5" eb="6">
      <t>ヒ</t>
    </rPh>
    <rPh sb="6" eb="8">
      <t>カツドウ</t>
    </rPh>
    <rPh sb="8" eb="9">
      <t>ヒ</t>
    </rPh>
    <phoneticPr fontId="2"/>
  </si>
  <si>
    <t>大阪マラソン関連費用</t>
    <rPh sb="0" eb="2">
      <t>オオサカ</t>
    </rPh>
    <rPh sb="6" eb="8">
      <t>カンレン</t>
    </rPh>
    <rPh sb="8" eb="10">
      <t>ヒヨウ</t>
    </rPh>
    <phoneticPr fontId="2"/>
  </si>
  <si>
    <t>出務交通費</t>
    <rPh sb="0" eb="2">
      <t>シュツム</t>
    </rPh>
    <rPh sb="2" eb="5">
      <t>コウツウヒ</t>
    </rPh>
    <phoneticPr fontId="2"/>
  </si>
  <si>
    <t>助成金OCOA療法士会</t>
    <rPh sb="0" eb="3">
      <t>ジョセイキン</t>
    </rPh>
    <rPh sb="7" eb="10">
      <t>リョウホウシ</t>
    </rPh>
    <rPh sb="10" eb="11">
      <t>カイ</t>
    </rPh>
    <phoneticPr fontId="2"/>
  </si>
  <si>
    <t>会計事務手数料</t>
    <rPh sb="0" eb="2">
      <t>カイケイ</t>
    </rPh>
    <rPh sb="2" eb="4">
      <t>ジム</t>
    </rPh>
    <rPh sb="4" eb="7">
      <t>テスウリョウ</t>
    </rPh>
    <phoneticPr fontId="2"/>
  </si>
  <si>
    <t>福利厚生費</t>
    <rPh sb="0" eb="2">
      <t>フクリ</t>
    </rPh>
    <rPh sb="2" eb="5">
      <t>コウセイヒ</t>
    </rPh>
    <phoneticPr fontId="2"/>
  </si>
  <si>
    <t>手数料</t>
    <rPh sb="0" eb="3">
      <t>テスウリョウ</t>
    </rPh>
    <phoneticPr fontId="2"/>
  </si>
  <si>
    <t>通信費</t>
    <rPh sb="0" eb="3">
      <t>ツウシンヒ</t>
    </rPh>
    <phoneticPr fontId="2"/>
  </si>
  <si>
    <t>慶弔費</t>
    <rPh sb="0" eb="2">
      <t>ケイチョウ</t>
    </rPh>
    <rPh sb="2" eb="3">
      <t>ヒ</t>
    </rPh>
    <phoneticPr fontId="2"/>
  </si>
  <si>
    <t>消耗品費</t>
    <rPh sb="0" eb="3">
      <t>ショウモウヒン</t>
    </rPh>
    <rPh sb="3" eb="4">
      <t>ヒ</t>
    </rPh>
    <phoneticPr fontId="2"/>
  </si>
  <si>
    <t>(1）</t>
    <phoneticPr fontId="2"/>
  </si>
  <si>
    <t>貸借対照表科目</t>
    <rPh sb="0" eb="2">
      <t>タイシャク</t>
    </rPh>
    <rPh sb="2" eb="5">
      <t>タイショウヒョウ</t>
    </rPh>
    <rPh sb="5" eb="7">
      <t>カモク</t>
    </rPh>
    <phoneticPr fontId="2"/>
  </si>
  <si>
    <t>（流動資産）</t>
    <rPh sb="1" eb="3">
      <t>リュウドウ</t>
    </rPh>
    <rPh sb="3" eb="5">
      <t>シサン</t>
    </rPh>
    <phoneticPr fontId="2"/>
  </si>
  <si>
    <t>場所・物量等</t>
    <rPh sb="0" eb="2">
      <t>バショ</t>
    </rPh>
    <rPh sb="3" eb="5">
      <t>ブツリョウ</t>
    </rPh>
    <rPh sb="5" eb="6">
      <t>トウ</t>
    </rPh>
    <phoneticPr fontId="2"/>
  </si>
  <si>
    <t>使用目的等</t>
    <rPh sb="0" eb="2">
      <t>シヨウ</t>
    </rPh>
    <rPh sb="2" eb="4">
      <t>モクテキ</t>
    </rPh>
    <rPh sb="4" eb="5">
      <t>トウ</t>
    </rPh>
    <phoneticPr fontId="2"/>
  </si>
  <si>
    <t>運転資金として</t>
    <rPh sb="0" eb="2">
      <t>ウンテン</t>
    </rPh>
    <rPh sb="2" eb="4">
      <t>シキン</t>
    </rPh>
    <phoneticPr fontId="2"/>
  </si>
  <si>
    <t>（流動負債）</t>
    <rPh sb="1" eb="3">
      <t>リュウドウ</t>
    </rPh>
    <rPh sb="3" eb="5">
      <t>フサイ</t>
    </rPh>
    <phoneticPr fontId="2"/>
  </si>
  <si>
    <t>預り金</t>
    <rPh sb="0" eb="1">
      <t>アズカ</t>
    </rPh>
    <rPh sb="2" eb="3">
      <t>キン</t>
    </rPh>
    <phoneticPr fontId="2"/>
  </si>
  <si>
    <t>源泉所得税</t>
    <rPh sb="0" eb="2">
      <t>ゲンセン</t>
    </rPh>
    <rPh sb="2" eb="5">
      <t>ショトクゼイ</t>
    </rPh>
    <phoneticPr fontId="2"/>
  </si>
  <si>
    <t>正味財産</t>
    <rPh sb="0" eb="2">
      <t>ショウミ</t>
    </rPh>
    <rPh sb="2" eb="4">
      <t>ザイサン</t>
    </rPh>
    <phoneticPr fontId="2"/>
  </si>
  <si>
    <t>事業費</t>
    <rPh sb="0" eb="3">
      <t>ジギョウヒ</t>
    </rPh>
    <phoneticPr fontId="2"/>
  </si>
  <si>
    <t>総務費</t>
    <rPh sb="0" eb="3">
      <t>ソウムヒ</t>
    </rPh>
    <phoneticPr fontId="2"/>
  </si>
  <si>
    <t>管理費</t>
    <rPh sb="0" eb="3">
      <t>カンリヒ</t>
    </rPh>
    <phoneticPr fontId="2"/>
  </si>
  <si>
    <t>2.　固定負債</t>
    <rPh sb="3" eb="7">
      <t>コテイフサイ</t>
    </rPh>
    <phoneticPr fontId="2"/>
  </si>
  <si>
    <t>５０周年引当金</t>
    <rPh sb="2" eb="4">
      <t>シュウネン</t>
    </rPh>
    <rPh sb="4" eb="6">
      <t>ヒキアテ</t>
    </rPh>
    <rPh sb="6" eb="7">
      <t>キン</t>
    </rPh>
    <phoneticPr fontId="2"/>
  </si>
  <si>
    <t>繰入金等</t>
    <rPh sb="0" eb="2">
      <t>クリイレ</t>
    </rPh>
    <rPh sb="2" eb="3">
      <t>キン</t>
    </rPh>
    <rPh sb="3" eb="4">
      <t>トウ</t>
    </rPh>
    <phoneticPr fontId="2"/>
  </si>
  <si>
    <t>50周年引当金繰入</t>
    <rPh sb="2" eb="4">
      <t>シュウネン</t>
    </rPh>
    <rPh sb="4" eb="6">
      <t>ヒキアテ</t>
    </rPh>
    <rPh sb="6" eb="7">
      <t>キン</t>
    </rPh>
    <rPh sb="7" eb="9">
      <t>クリイレ</t>
    </rPh>
    <phoneticPr fontId="2"/>
  </si>
  <si>
    <t>（固定負債）</t>
    <rPh sb="1" eb="3">
      <t>コテイ</t>
    </rPh>
    <rPh sb="3" eb="5">
      <t>フサイ</t>
    </rPh>
    <phoneticPr fontId="2"/>
  </si>
  <si>
    <t>50周年引当金</t>
    <rPh sb="2" eb="7">
      <t>シュウネンヒキアテキン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</si>
  <si>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</si>
  <si>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１.引当金の明細</t>
    <rPh sb="2" eb="4">
      <t>ヒキアテ</t>
    </rPh>
    <rPh sb="4" eb="5">
      <t>キン</t>
    </rPh>
    <rPh sb="6" eb="8">
      <t>メイサイ</t>
    </rPh>
    <phoneticPr fontId="2"/>
  </si>
  <si>
    <t>期首残高</t>
    <rPh sb="0" eb="2">
      <t>キシュ</t>
    </rPh>
    <rPh sb="2" eb="4">
      <t>ザンダカ</t>
    </rPh>
    <phoneticPr fontId="2"/>
  </si>
  <si>
    <t>目的使用</t>
    <rPh sb="0" eb="2">
      <t>モクテキ</t>
    </rPh>
    <rPh sb="2" eb="4">
      <t>シヨウ</t>
    </rPh>
    <phoneticPr fontId="2"/>
  </si>
  <si>
    <t>その他</t>
    <rPh sb="2" eb="3">
      <t>タ</t>
    </rPh>
    <phoneticPr fontId="2"/>
  </si>
  <si>
    <t>期末残高</t>
    <rPh sb="0" eb="2">
      <t>キマツ</t>
    </rPh>
    <rPh sb="2" eb="4">
      <t>ザンダカ</t>
    </rPh>
    <phoneticPr fontId="2"/>
  </si>
  <si>
    <t>合　計</t>
    <rPh sb="0" eb="1">
      <t>アイ</t>
    </rPh>
    <rPh sb="2" eb="3">
      <t>ケイ</t>
    </rPh>
    <phoneticPr fontId="2"/>
  </si>
  <si>
    <t>50周年引当金</t>
    <rPh sb="2" eb="4">
      <t>シュウネン</t>
    </rPh>
    <rPh sb="4" eb="6">
      <t>ヒキアテ</t>
    </rPh>
    <rPh sb="6" eb="7">
      <t>キン</t>
    </rPh>
    <phoneticPr fontId="2"/>
  </si>
  <si>
    <t>特別研修会</t>
    <rPh sb="0" eb="2">
      <t>トクベツ</t>
    </rPh>
    <rPh sb="2" eb="4">
      <t>ケンシュウ</t>
    </rPh>
    <rPh sb="4" eb="5">
      <t>カイ</t>
    </rPh>
    <phoneticPr fontId="2"/>
  </si>
  <si>
    <t>ＳＬＯＣ 団体寄付金</t>
    <rPh sb="5" eb="7">
      <t>ダンタイ</t>
    </rPh>
    <rPh sb="7" eb="10">
      <t>キフキン</t>
    </rPh>
    <phoneticPr fontId="2"/>
  </si>
  <si>
    <t>（単位 ： 円）</t>
    <rPh sb="1" eb="3">
      <t>タンイ</t>
    </rPh>
    <rPh sb="6" eb="7">
      <t>エン</t>
    </rPh>
    <phoneticPr fontId="2"/>
  </si>
  <si>
    <t>予 算 額</t>
    <rPh sb="0" eb="1">
      <t>ヨ</t>
    </rPh>
    <rPh sb="2" eb="3">
      <t>サン</t>
    </rPh>
    <rPh sb="4" eb="5">
      <t>ガク</t>
    </rPh>
    <phoneticPr fontId="2"/>
  </si>
  <si>
    <t>当年度収入</t>
    <rPh sb="0" eb="3">
      <t>トウネンド</t>
    </rPh>
    <rPh sb="3" eb="5">
      <t>シュウニュウ</t>
    </rPh>
    <phoneticPr fontId="2"/>
  </si>
  <si>
    <t>OCOA会費収入</t>
    <rPh sb="4" eb="6">
      <t>カイヒ</t>
    </rPh>
    <rPh sb="6" eb="8">
      <t>シュウニュウ</t>
    </rPh>
    <phoneticPr fontId="2"/>
  </si>
  <si>
    <t>ＪCOA会費収入・入会金</t>
    <rPh sb="4" eb="6">
      <t>カイヒ</t>
    </rPh>
    <rPh sb="6" eb="8">
      <t>シュウニュウ</t>
    </rPh>
    <rPh sb="9" eb="12">
      <t>ニュウカイキン</t>
    </rPh>
    <phoneticPr fontId="2"/>
  </si>
  <si>
    <t>定例研修会</t>
    <rPh sb="0" eb="2">
      <t>テイレイ</t>
    </rPh>
    <rPh sb="2" eb="5">
      <t>ケンシュウカイ</t>
    </rPh>
    <phoneticPr fontId="2"/>
  </si>
  <si>
    <t>セラピスト、ＲＣ研修会</t>
    <rPh sb="8" eb="11">
      <t>ケンシュウカイ</t>
    </rPh>
    <phoneticPr fontId="2"/>
  </si>
  <si>
    <t>当年度収入計</t>
    <rPh sb="0" eb="3">
      <t>トウネンド</t>
    </rPh>
    <rPh sb="3" eb="5">
      <t>シュウニュウ</t>
    </rPh>
    <rPh sb="5" eb="6">
      <t>ケイ</t>
    </rPh>
    <phoneticPr fontId="2"/>
  </si>
  <si>
    <t>当年度収入に基づく支出</t>
    <rPh sb="0" eb="3">
      <t>トウネンド</t>
    </rPh>
    <rPh sb="3" eb="5">
      <t>シュウニュウ</t>
    </rPh>
    <rPh sb="6" eb="7">
      <t>モト</t>
    </rPh>
    <rPh sb="9" eb="11">
      <t>シシュツ</t>
    </rPh>
    <phoneticPr fontId="2"/>
  </si>
  <si>
    <t>雑費</t>
    <rPh sb="0" eb="2">
      <t>ザッピ</t>
    </rPh>
    <phoneticPr fontId="2"/>
  </si>
  <si>
    <t>科　　　　目</t>
    <rPh sb="0" eb="1">
      <t>カ</t>
    </rPh>
    <rPh sb="5" eb="6">
      <t>メ</t>
    </rPh>
    <phoneticPr fontId="2"/>
  </si>
  <si>
    <t>備　　　　考</t>
    <rPh sb="0" eb="1">
      <t>ビ</t>
    </rPh>
    <rPh sb="5" eb="6">
      <t>コウ</t>
    </rPh>
    <phoneticPr fontId="2"/>
  </si>
  <si>
    <t>セラピスト研修会関連費用</t>
    <rPh sb="5" eb="8">
      <t>ケンシュウカイ</t>
    </rPh>
    <rPh sb="8" eb="10">
      <t>カンレン</t>
    </rPh>
    <rPh sb="10" eb="12">
      <t>ヒヨウ</t>
    </rPh>
    <phoneticPr fontId="2"/>
  </si>
  <si>
    <t>予備費</t>
    <rPh sb="0" eb="3">
      <t>ヨビヒ</t>
    </rPh>
    <phoneticPr fontId="2"/>
  </si>
  <si>
    <t>[</t>
    <phoneticPr fontId="2"/>
  </si>
  <si>
    <t>]</t>
    <phoneticPr fontId="2"/>
  </si>
  <si>
    <t>広告費（ホームページ維持費）</t>
    <rPh sb="0" eb="3">
      <t>コウコクヒ</t>
    </rPh>
    <rPh sb="10" eb="12">
      <t>イジ</t>
    </rPh>
    <phoneticPr fontId="2"/>
  </si>
  <si>
    <t>当年度支出計</t>
    <rPh sb="0" eb="3">
      <t>トウネンド</t>
    </rPh>
    <rPh sb="3" eb="5">
      <t>シシュツ</t>
    </rPh>
    <rPh sb="5" eb="6">
      <t>ケイ</t>
    </rPh>
    <phoneticPr fontId="2"/>
  </si>
  <si>
    <t>１．当年度経常収支増減の部</t>
    <rPh sb="2" eb="5">
      <t>トウネンド</t>
    </rPh>
    <rPh sb="5" eb="7">
      <t>ケイジョウ</t>
    </rPh>
    <rPh sb="7" eb="9">
      <t>シュウシ</t>
    </rPh>
    <rPh sb="9" eb="11">
      <t>ゾウゲン</t>
    </rPh>
    <rPh sb="12" eb="13">
      <t>ブ</t>
    </rPh>
    <phoneticPr fontId="2"/>
  </si>
  <si>
    <t>当年度経常収支増減額</t>
    <rPh sb="0" eb="3">
      <t>トウネンド</t>
    </rPh>
    <rPh sb="3" eb="5">
      <t>ケイジョウ</t>
    </rPh>
    <rPh sb="5" eb="7">
      <t>シュウシ</t>
    </rPh>
    <rPh sb="7" eb="10">
      <t>ゾウゲンガク</t>
    </rPh>
    <phoneticPr fontId="2"/>
  </si>
  <si>
    <t>２．当年度経常外収支増減の部</t>
    <rPh sb="2" eb="5">
      <t>トウネンド</t>
    </rPh>
    <rPh sb="5" eb="7">
      <t>ケイジョウ</t>
    </rPh>
    <rPh sb="7" eb="8">
      <t>ガイ</t>
    </rPh>
    <rPh sb="8" eb="10">
      <t>シュウシ</t>
    </rPh>
    <rPh sb="10" eb="12">
      <t>ゾウゲン</t>
    </rPh>
    <rPh sb="13" eb="14">
      <t>ブ</t>
    </rPh>
    <phoneticPr fontId="2"/>
  </si>
  <si>
    <t>受取利息</t>
    <rPh sb="0" eb="2">
      <t>ウケトリ</t>
    </rPh>
    <rPh sb="2" eb="4">
      <t>リソク</t>
    </rPh>
    <phoneticPr fontId="2"/>
  </si>
  <si>
    <t>経常外収入</t>
    <rPh sb="0" eb="2">
      <t>ケイジョウ</t>
    </rPh>
    <rPh sb="2" eb="3">
      <t>ガイ</t>
    </rPh>
    <rPh sb="3" eb="5">
      <t>シュウニュウ</t>
    </rPh>
    <phoneticPr fontId="2"/>
  </si>
  <si>
    <t>経常外収入計</t>
    <rPh sb="0" eb="2">
      <t>ケイジョウ</t>
    </rPh>
    <rPh sb="2" eb="3">
      <t>ガイ</t>
    </rPh>
    <rPh sb="3" eb="5">
      <t>シュウニュウ</t>
    </rPh>
    <rPh sb="5" eb="6">
      <t>ケイ</t>
    </rPh>
    <phoneticPr fontId="2"/>
  </si>
  <si>
    <t>経常外支出</t>
    <rPh sb="0" eb="2">
      <t>ケイジョウ</t>
    </rPh>
    <rPh sb="2" eb="3">
      <t>ガイ</t>
    </rPh>
    <rPh sb="3" eb="5">
      <t>シシュツ</t>
    </rPh>
    <phoneticPr fontId="2"/>
  </si>
  <si>
    <t>経常外支出計</t>
    <rPh sb="0" eb="2">
      <t>ケイジョウ</t>
    </rPh>
    <rPh sb="2" eb="3">
      <t>ガイ</t>
    </rPh>
    <rPh sb="3" eb="5">
      <t>シシュツ</t>
    </rPh>
    <rPh sb="5" eb="6">
      <t>ケイ</t>
    </rPh>
    <phoneticPr fontId="2"/>
  </si>
  <si>
    <t>当年度経常外収支増減額</t>
    <rPh sb="0" eb="3">
      <t>トウネンド</t>
    </rPh>
    <rPh sb="3" eb="5">
      <t>ケイジョウ</t>
    </rPh>
    <rPh sb="5" eb="6">
      <t>ガイ</t>
    </rPh>
    <rPh sb="6" eb="8">
      <t>シュウシ</t>
    </rPh>
    <rPh sb="8" eb="10">
      <t>ゾウゲン</t>
    </rPh>
    <rPh sb="10" eb="11">
      <t>ガク</t>
    </rPh>
    <phoneticPr fontId="2"/>
  </si>
  <si>
    <t>当年度正味財産増減額</t>
    <rPh sb="0" eb="3">
      <t>トウネンド</t>
    </rPh>
    <rPh sb="3" eb="5">
      <t>ショウミ</t>
    </rPh>
    <rPh sb="5" eb="7">
      <t>ザイサン</t>
    </rPh>
    <rPh sb="7" eb="9">
      <t>ゾウゲン</t>
    </rPh>
    <rPh sb="9" eb="10">
      <t>ガク</t>
    </rPh>
    <phoneticPr fontId="2"/>
  </si>
  <si>
    <t>正味財産期首残高</t>
    <rPh sb="0" eb="2">
      <t>ショウミ</t>
    </rPh>
    <rPh sb="2" eb="4">
      <t>ザイサン</t>
    </rPh>
    <rPh sb="4" eb="6">
      <t>キシュ</t>
    </rPh>
    <rPh sb="6" eb="8">
      <t>ザンダカ</t>
    </rPh>
    <phoneticPr fontId="2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</si>
  <si>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2"/>
  </si>
  <si>
    <t>ＡＮＡクラウン会場費</t>
    <rPh sb="7" eb="10">
      <t>カイジョウヒ</t>
    </rPh>
    <phoneticPr fontId="2"/>
  </si>
  <si>
    <t>研修会単位申請費</t>
    <rPh sb="0" eb="3">
      <t>ケンシュウカイ</t>
    </rPh>
    <rPh sb="3" eb="5">
      <t>タンイ</t>
    </rPh>
    <rPh sb="5" eb="7">
      <t>シンセイ</t>
    </rPh>
    <rPh sb="7" eb="8">
      <t>ヒ</t>
    </rPh>
    <phoneticPr fontId="2"/>
  </si>
  <si>
    <t>予算額</t>
    <rPh sb="0" eb="2">
      <t>ヨサン</t>
    </rPh>
    <rPh sb="2" eb="3">
      <t>ガク</t>
    </rPh>
    <phoneticPr fontId="2"/>
  </si>
  <si>
    <t>備　　　　　考</t>
    <rPh sb="0" eb="1">
      <t>ビ</t>
    </rPh>
    <rPh sb="6" eb="7">
      <t>コウ</t>
    </rPh>
    <phoneticPr fontId="2"/>
  </si>
  <si>
    <r>
      <t>予　算　案　</t>
    </r>
    <r>
      <rPr>
        <u/>
        <sz val="11"/>
        <color theme="1"/>
        <rFont val="ＭＳ Ｐ明朝"/>
        <family val="1"/>
        <charset val="128"/>
      </rPr>
      <t>（附属明細書）</t>
    </r>
    <rPh sb="0" eb="1">
      <t>ヨ</t>
    </rPh>
    <rPh sb="2" eb="3">
      <t>サン</t>
    </rPh>
    <rPh sb="4" eb="5">
      <t>アン</t>
    </rPh>
    <rPh sb="7" eb="8">
      <t>フ</t>
    </rPh>
    <rPh sb="8" eb="9">
      <t>ゾク</t>
    </rPh>
    <rPh sb="9" eb="10">
      <t>メイ</t>
    </rPh>
    <rPh sb="10" eb="11">
      <t>ホソ</t>
    </rPh>
    <rPh sb="11" eb="12">
      <t>ショ</t>
    </rPh>
    <phoneticPr fontId="2"/>
  </si>
  <si>
    <r>
      <t>予　算　案　</t>
    </r>
    <r>
      <rPr>
        <u/>
        <sz val="11"/>
        <color theme="1"/>
        <rFont val="ＭＳ Ｐ明朝"/>
        <family val="1"/>
        <charset val="128"/>
      </rPr>
      <t>（財産目録)</t>
    </r>
    <rPh sb="0" eb="1">
      <t>ヨ</t>
    </rPh>
    <rPh sb="2" eb="3">
      <t>サン</t>
    </rPh>
    <rPh sb="4" eb="5">
      <t>アン</t>
    </rPh>
    <rPh sb="7" eb="8">
      <t>ザイ</t>
    </rPh>
    <rPh sb="8" eb="9">
      <t>サン</t>
    </rPh>
    <rPh sb="9" eb="10">
      <t>メ</t>
    </rPh>
    <rPh sb="10" eb="11">
      <t>ロク</t>
    </rPh>
    <phoneticPr fontId="2"/>
  </si>
  <si>
    <t>現金・預金</t>
    <rPh sb="0" eb="2">
      <t>ゲンキン</t>
    </rPh>
    <rPh sb="3" eb="5">
      <t>ヨキン</t>
    </rPh>
    <phoneticPr fontId="2"/>
  </si>
  <si>
    <t>手許現金、大阪府医師信預金口座</t>
    <rPh sb="0" eb="2">
      <t>テモト</t>
    </rPh>
    <rPh sb="2" eb="4">
      <t>ゲンキン</t>
    </rPh>
    <rPh sb="5" eb="8">
      <t>オオサカフ</t>
    </rPh>
    <rPh sb="8" eb="10">
      <t>イシ</t>
    </rPh>
    <rPh sb="10" eb="11">
      <t>シン</t>
    </rPh>
    <rPh sb="11" eb="13">
      <t>ヨキン</t>
    </rPh>
    <rPh sb="13" eb="15">
      <t>コウザ</t>
    </rPh>
    <phoneticPr fontId="2"/>
  </si>
  <si>
    <r>
      <t>予　算　 案　</t>
    </r>
    <r>
      <rPr>
        <u/>
        <sz val="11"/>
        <color theme="1"/>
        <rFont val="ＭＳ Ｐ明朝"/>
        <family val="1"/>
        <charset val="128"/>
      </rPr>
      <t>（正味財産増減計算書）</t>
    </r>
    <rPh sb="0" eb="1">
      <t>ヨ</t>
    </rPh>
    <rPh sb="2" eb="3">
      <t>サン</t>
    </rPh>
    <rPh sb="5" eb="6">
      <t>アン</t>
    </rPh>
    <rPh sb="8" eb="10">
      <t>ショウミ</t>
    </rPh>
    <rPh sb="10" eb="12">
      <t>ザイサン</t>
    </rPh>
    <rPh sb="12" eb="14">
      <t>ゾウゲン</t>
    </rPh>
    <rPh sb="14" eb="17">
      <t>ケイサンショ</t>
    </rPh>
    <phoneticPr fontId="2"/>
  </si>
  <si>
    <r>
      <t>予　算　案　</t>
    </r>
    <r>
      <rPr>
        <u/>
        <sz val="11"/>
        <color theme="1"/>
        <rFont val="ＭＳ Ｐ明朝"/>
        <family val="1"/>
        <charset val="128"/>
      </rPr>
      <t>（貸借対照表）</t>
    </r>
    <rPh sb="0" eb="1">
      <t>ヨ</t>
    </rPh>
    <rPh sb="2" eb="3">
      <t>サン</t>
    </rPh>
    <rPh sb="4" eb="5">
      <t>アン</t>
    </rPh>
    <rPh sb="7" eb="8">
      <t>カシ</t>
    </rPh>
    <rPh sb="8" eb="9">
      <t>シャク</t>
    </rPh>
    <rPh sb="9" eb="10">
      <t>タイ</t>
    </rPh>
    <rPh sb="10" eb="11">
      <t>テル</t>
    </rPh>
    <rPh sb="11" eb="12">
      <t>オモテ</t>
    </rPh>
    <phoneticPr fontId="2"/>
  </si>
  <si>
    <t>当年度増加額</t>
    <rPh sb="0" eb="3">
      <t>トウネンド</t>
    </rPh>
    <rPh sb="3" eb="5">
      <t>ゾウカ</t>
    </rPh>
    <rPh sb="5" eb="6">
      <t>ガク</t>
    </rPh>
    <phoneticPr fontId="2"/>
  </si>
  <si>
    <t>当年度減少額</t>
    <rPh sb="0" eb="3">
      <t>トウネンド</t>
    </rPh>
    <rPh sb="3" eb="5">
      <t>ゲンショウ</t>
    </rPh>
    <rPh sb="5" eb="6">
      <t>ガク</t>
    </rPh>
    <phoneticPr fontId="2"/>
  </si>
  <si>
    <t>ロコモ健康フォーラム</t>
    <rPh sb="3" eb="5">
      <t>ケンコウ</t>
    </rPh>
    <phoneticPr fontId="2"/>
  </si>
  <si>
    <t>出務費</t>
    <rPh sb="0" eb="2">
      <t>シュツム</t>
    </rPh>
    <rPh sb="2" eb="3">
      <t>ヒ</t>
    </rPh>
    <phoneticPr fontId="2"/>
  </si>
  <si>
    <t>各務文献報恩法要</t>
    <phoneticPr fontId="2"/>
  </si>
  <si>
    <t>レジメ印刷費</t>
    <rPh sb="3" eb="5">
      <t>インサツ</t>
    </rPh>
    <rPh sb="5" eb="6">
      <t>ヒ</t>
    </rPh>
    <phoneticPr fontId="2"/>
  </si>
  <si>
    <t>会報印刷費</t>
    <rPh sb="0" eb="2">
      <t>カイホウ</t>
    </rPh>
    <rPh sb="2" eb="4">
      <t>インサツ</t>
    </rPh>
    <rPh sb="4" eb="5">
      <t>ヒ</t>
    </rPh>
    <phoneticPr fontId="2"/>
  </si>
  <si>
    <t>封筒等印刷代</t>
    <rPh sb="0" eb="2">
      <t>フウトウ</t>
    </rPh>
    <rPh sb="2" eb="3">
      <t>トウ</t>
    </rPh>
    <rPh sb="3" eb="5">
      <t>インサツ</t>
    </rPh>
    <rPh sb="5" eb="6">
      <t>ダイ</t>
    </rPh>
    <phoneticPr fontId="2"/>
  </si>
  <si>
    <t>大阪城トライアスロン関連費用</t>
    <rPh sb="0" eb="3">
      <t>オオサカジョウ</t>
    </rPh>
    <rPh sb="10" eb="12">
      <t>カンレン</t>
    </rPh>
    <rPh sb="12" eb="14">
      <t>ヒヨウ</t>
    </rPh>
    <phoneticPr fontId="2"/>
  </si>
  <si>
    <t>出務費</t>
    <rPh sb="0" eb="2">
      <t>シュツム</t>
    </rPh>
    <rPh sb="2" eb="3">
      <t>ヒ</t>
    </rPh>
    <phoneticPr fontId="2"/>
  </si>
  <si>
    <t>開催費用、出務費の合計</t>
    <phoneticPr fontId="2"/>
  </si>
  <si>
    <t>名簿印刷費</t>
    <rPh sb="0" eb="2">
      <t>メイボ</t>
    </rPh>
    <rPh sb="2" eb="4">
      <t>インサツ</t>
    </rPh>
    <rPh sb="4" eb="5">
      <t>ヒ</t>
    </rPh>
    <phoneticPr fontId="2"/>
  </si>
  <si>
    <t>整形外科医のための開業セミナー</t>
    <rPh sb="0" eb="2">
      <t>セイケイ</t>
    </rPh>
    <rPh sb="2" eb="5">
      <t>ゲカイ</t>
    </rPh>
    <rPh sb="9" eb="11">
      <t>カイギョウ</t>
    </rPh>
    <phoneticPr fontId="2"/>
  </si>
  <si>
    <t>Ｒ3年1月31日　現金預金予想残</t>
    <rPh sb="2" eb="3">
      <t>ネン</t>
    </rPh>
    <rPh sb="4" eb="5">
      <t>ガツ</t>
    </rPh>
    <rPh sb="7" eb="8">
      <t>ニチ</t>
    </rPh>
    <rPh sb="9" eb="11">
      <t>ゲンキン</t>
    </rPh>
    <rPh sb="11" eb="13">
      <t>ヨキン</t>
    </rPh>
    <rPh sb="13" eb="15">
      <t>ヨソウ</t>
    </rPh>
    <rPh sb="15" eb="16">
      <t>ザン</t>
    </rPh>
    <phoneticPr fontId="2"/>
  </si>
  <si>
    <t>引当金繰入額</t>
    <rPh sb="0" eb="2">
      <t>ヒキアテ</t>
    </rPh>
    <rPh sb="2" eb="3">
      <t>キン</t>
    </rPh>
    <rPh sb="3" eb="6">
      <t>クリイレガク</t>
    </rPh>
    <phoneticPr fontId="2"/>
  </si>
  <si>
    <t>Ｒ2年1月31日　現金預金残高</t>
    <rPh sb="2" eb="3">
      <t>ネン</t>
    </rPh>
    <rPh sb="4" eb="5">
      <t>ガツ</t>
    </rPh>
    <rPh sb="7" eb="8">
      <t>ニチ</t>
    </rPh>
    <rPh sb="9" eb="11">
      <t>ゲンキン</t>
    </rPh>
    <rPh sb="11" eb="13">
      <t>ヨキン</t>
    </rPh>
    <rPh sb="13" eb="15">
      <t>ザンダカ</t>
    </rPh>
    <phoneticPr fontId="2"/>
  </si>
  <si>
    <t>Ｒ2年１月分 源泉所得税預り金</t>
    <rPh sb="2" eb="3">
      <t>ネン</t>
    </rPh>
    <rPh sb="4" eb="5">
      <t>ガツ</t>
    </rPh>
    <rPh sb="5" eb="6">
      <t>ブン</t>
    </rPh>
    <rPh sb="7" eb="9">
      <t>ゲンセン</t>
    </rPh>
    <rPh sb="9" eb="11">
      <t>ショトク</t>
    </rPh>
    <rPh sb="11" eb="12">
      <t>ゼイ</t>
    </rPh>
    <rPh sb="12" eb="13">
      <t>アズカ</t>
    </rPh>
    <rPh sb="14" eb="15">
      <t>キン</t>
    </rPh>
    <phoneticPr fontId="2"/>
  </si>
  <si>
    <t>Ｒ2年度　予想収支</t>
    <rPh sb="2" eb="3">
      <t>ネン</t>
    </rPh>
    <rPh sb="3" eb="4">
      <t>ド</t>
    </rPh>
    <rPh sb="5" eb="7">
      <t>ヨソウ</t>
    </rPh>
    <rPh sb="7" eb="9">
      <t>シュウシ</t>
    </rPh>
    <phoneticPr fontId="2"/>
  </si>
  <si>
    <t>Ｒ2年度　５０周年引当額</t>
    <rPh sb="2" eb="3">
      <t>ネン</t>
    </rPh>
    <rPh sb="3" eb="4">
      <t>ド</t>
    </rPh>
    <rPh sb="7" eb="9">
      <t>シュウネン</t>
    </rPh>
    <rPh sb="9" eb="11">
      <t>ヒキアテ</t>
    </rPh>
    <rPh sb="11" eb="12">
      <t>ガク</t>
    </rPh>
    <phoneticPr fontId="2"/>
  </si>
  <si>
    <t>12/18現在</t>
    <rPh sb="5" eb="7">
      <t>ゲンザイ</t>
    </rPh>
    <phoneticPr fontId="2"/>
  </si>
  <si>
    <t>Ｒ3年1月31日　５０周年引当金残高</t>
    <rPh sb="2" eb="3">
      <t>ネン</t>
    </rPh>
    <rPh sb="4" eb="5">
      <t>ガツ</t>
    </rPh>
    <rPh sb="7" eb="8">
      <t>ニチ</t>
    </rPh>
    <rPh sb="11" eb="13">
      <t>シュウネン</t>
    </rPh>
    <rPh sb="13" eb="15">
      <t>ヒキアテ</t>
    </rPh>
    <rPh sb="15" eb="16">
      <t>キン</t>
    </rPh>
    <rPh sb="16" eb="17">
      <t>ザン</t>
    </rPh>
    <rPh sb="17" eb="18">
      <t>ダカ</t>
    </rPh>
    <phoneticPr fontId="2"/>
  </si>
  <si>
    <t>正味財産　期首残高</t>
    <rPh sb="0" eb="2">
      <t>ショウミ</t>
    </rPh>
    <rPh sb="2" eb="4">
      <t>ザイサン</t>
    </rPh>
    <rPh sb="5" eb="7">
      <t>キシュ</t>
    </rPh>
    <rPh sb="7" eb="9">
      <t>ザンダカ</t>
    </rPh>
    <phoneticPr fontId="2"/>
  </si>
  <si>
    <t>会報広告収入</t>
    <rPh sb="0" eb="2">
      <t>カイホウ</t>
    </rPh>
    <rPh sb="2" eb="4">
      <t>コウコク</t>
    </rPh>
    <rPh sb="4" eb="6">
      <t>シュウニュウ</t>
    </rPh>
    <phoneticPr fontId="2"/>
  </si>
  <si>
    <t>メール広告収入</t>
    <rPh sb="3" eb="5">
      <t>コウコク</t>
    </rPh>
    <rPh sb="5" eb="7">
      <t>シュウニュウ</t>
    </rPh>
    <phoneticPr fontId="2"/>
  </si>
  <si>
    <t>システム料（木村情報技術）</t>
    <rPh sb="4" eb="5">
      <t>リョウ</t>
    </rPh>
    <rPh sb="6" eb="12">
      <t>キムラジョウホウギジュツ</t>
    </rPh>
    <phoneticPr fontId="2"/>
  </si>
  <si>
    <t>Ｗｅｂ研修会事務作業費</t>
    <rPh sb="3" eb="6">
      <t>ケンシュウカイ</t>
    </rPh>
    <rPh sb="6" eb="8">
      <t>ジム</t>
    </rPh>
    <rPh sb="8" eb="10">
      <t>サギョウ</t>
    </rPh>
    <rPh sb="10" eb="11">
      <t>ヒ</t>
    </rPh>
    <phoneticPr fontId="2"/>
  </si>
  <si>
    <t>近畿ブロック災害対策研修会</t>
    <rPh sb="0" eb="2">
      <t>キンキ</t>
    </rPh>
    <rPh sb="6" eb="8">
      <t>サイガイ</t>
    </rPh>
    <rPh sb="8" eb="10">
      <t>タイサク</t>
    </rPh>
    <rPh sb="10" eb="13">
      <t>ケンシュウカイ</t>
    </rPh>
    <phoneticPr fontId="2"/>
  </si>
  <si>
    <t>講師料、出務費、会場費等の合計</t>
    <rPh sb="0" eb="2">
      <t>コウシ</t>
    </rPh>
    <rPh sb="2" eb="3">
      <t>リョウ</t>
    </rPh>
    <rPh sb="4" eb="7">
      <t>シュツムヒ</t>
    </rPh>
    <rPh sb="8" eb="11">
      <t>カイジョウヒ</t>
    </rPh>
    <rPh sb="11" eb="12">
      <t>トウ</t>
    </rPh>
    <rPh sb="13" eb="15">
      <t>ゴウケイ</t>
    </rPh>
    <phoneticPr fontId="2"/>
  </si>
  <si>
    <t>引当金取崩額</t>
    <rPh sb="0" eb="2">
      <t>ヒキアテ</t>
    </rPh>
    <rPh sb="2" eb="3">
      <t>キン</t>
    </rPh>
    <rPh sb="3" eb="5">
      <t>トリクズシ</t>
    </rPh>
    <rPh sb="5" eb="6">
      <t>ガク</t>
    </rPh>
    <phoneticPr fontId="2"/>
  </si>
  <si>
    <t>HPﾘﾆｭｰｱﾙ</t>
    <phoneticPr fontId="2"/>
  </si>
  <si>
    <t>50周年引当</t>
    <rPh sb="2" eb="4">
      <t>シュウネン</t>
    </rPh>
    <rPh sb="4" eb="6">
      <t>ヒキアテ</t>
    </rPh>
    <phoneticPr fontId="2"/>
  </si>
  <si>
    <t>前受金</t>
    <rPh sb="0" eb="3">
      <t>マエウケキン</t>
    </rPh>
    <phoneticPr fontId="2"/>
  </si>
  <si>
    <t>預り金</t>
    <rPh sb="0" eb="1">
      <t>アズカ</t>
    </rPh>
    <rPh sb="2" eb="3">
      <t>キン</t>
    </rPh>
    <phoneticPr fontId="2"/>
  </si>
  <si>
    <t>研修会</t>
    <rPh sb="0" eb="3">
      <t>ケンシュウカイ</t>
    </rPh>
    <phoneticPr fontId="2"/>
  </si>
  <si>
    <t>源泉税</t>
    <rPh sb="0" eb="3">
      <t>ゲンセンゼイ</t>
    </rPh>
    <phoneticPr fontId="2"/>
  </si>
  <si>
    <t>会議室費</t>
    <rPh sb="0" eb="3">
      <t>カイギシツ</t>
    </rPh>
    <rPh sb="3" eb="4">
      <t>ヒ</t>
    </rPh>
    <phoneticPr fontId="2"/>
  </si>
  <si>
    <t>会場費、人件費、諸経費等含む</t>
    <rPh sb="0" eb="3">
      <t>カイジョウヒ</t>
    </rPh>
    <rPh sb="4" eb="7">
      <t>ジンケンヒ</t>
    </rPh>
    <rPh sb="8" eb="9">
      <t>ショ</t>
    </rPh>
    <rPh sb="9" eb="12">
      <t>ケイヒナド</t>
    </rPh>
    <rPh sb="12" eb="13">
      <t>フク</t>
    </rPh>
    <phoneticPr fontId="2"/>
  </si>
  <si>
    <t>令和 5年 2月 1日から令和 6年 1月31日まで</t>
    <rPh sb="0" eb="2">
      <t>レイワ</t>
    </rPh>
    <rPh sb="4" eb="5">
      <t>ネン</t>
    </rPh>
    <rPh sb="7" eb="8">
      <t>ガツ</t>
    </rPh>
    <rPh sb="10" eb="11">
      <t>ニチ</t>
    </rPh>
    <rPh sb="13" eb="15">
      <t>レイワ</t>
    </rPh>
    <rPh sb="17" eb="18">
      <t>ネン</t>
    </rPh>
    <rPh sb="20" eb="21">
      <t>ガツ</t>
    </rPh>
    <rPh sb="23" eb="24">
      <t>ニチ</t>
    </rPh>
    <phoneticPr fontId="2"/>
  </si>
  <si>
    <t>Ｒ5年1月31日　現金預金残</t>
    <rPh sb="2" eb="3">
      <t>ネン</t>
    </rPh>
    <rPh sb="4" eb="5">
      <t>ガツ</t>
    </rPh>
    <rPh sb="7" eb="8">
      <t>ニチ</t>
    </rPh>
    <rPh sb="9" eb="11">
      <t>ゲンキン</t>
    </rPh>
    <rPh sb="11" eb="13">
      <t>ヨキン</t>
    </rPh>
    <rPh sb="13" eb="14">
      <t>ザン</t>
    </rPh>
    <phoneticPr fontId="2"/>
  </si>
  <si>
    <t>Ｒ5年度予算　正味財産増減</t>
    <rPh sb="2" eb="3">
      <t>ネン</t>
    </rPh>
    <rPh sb="3" eb="4">
      <t>ド</t>
    </rPh>
    <rPh sb="4" eb="6">
      <t>ヨサン</t>
    </rPh>
    <rPh sb="7" eb="9">
      <t>ショウミ</t>
    </rPh>
    <rPh sb="9" eb="11">
      <t>ザイサン</t>
    </rPh>
    <rPh sb="11" eb="13">
      <t>ゾウゲン</t>
    </rPh>
    <phoneticPr fontId="2"/>
  </si>
  <si>
    <t>Ｒ6年1月31日　現金預金予想残</t>
    <rPh sb="2" eb="3">
      <t>ネン</t>
    </rPh>
    <rPh sb="4" eb="5">
      <t>ガツ</t>
    </rPh>
    <rPh sb="7" eb="8">
      <t>ニチ</t>
    </rPh>
    <rPh sb="9" eb="11">
      <t>ゲンキン</t>
    </rPh>
    <rPh sb="11" eb="13">
      <t>ヨキン</t>
    </rPh>
    <rPh sb="13" eb="15">
      <t>ヨソウ</t>
    </rPh>
    <rPh sb="15" eb="16">
      <t>ザン</t>
    </rPh>
    <phoneticPr fontId="2"/>
  </si>
  <si>
    <t>令和 6年 １月３１日現在</t>
    <rPh sb="0" eb="2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</si>
  <si>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OCOA単独講習会</t>
    <rPh sb="4" eb="9">
      <t>タンドクコウシュウカイ</t>
    </rPh>
    <phoneticPr fontId="2"/>
  </si>
  <si>
    <t>＠72,000×4回</t>
    <rPh sb="9" eb="10">
      <t>カイ</t>
    </rPh>
    <phoneticPr fontId="2"/>
  </si>
  <si>
    <t>税理士、FAX一斉同報ｻｰﾋﾞｽ</t>
    <rPh sb="0" eb="3">
      <t>ゼイリシ</t>
    </rPh>
    <rPh sb="7" eb="9">
      <t>イッセイ</t>
    </rPh>
    <rPh sb="9" eb="11">
      <t>ドウホウ</t>
    </rPh>
    <phoneticPr fontId="2"/>
  </si>
  <si>
    <t>OCOA単独研修会、ロコモ健康フォーラム、骨と関節、大阪マラソン、大阪城トライアスロン、セラピスト・RCの出務費を除く</t>
    <rPh sb="4" eb="6">
      <t>タンドク</t>
    </rPh>
    <rPh sb="6" eb="9">
      <t>ケンシュウカイ</t>
    </rPh>
    <rPh sb="13" eb="15">
      <t>ケンコウ</t>
    </rPh>
    <rPh sb="21" eb="22">
      <t>ホネ</t>
    </rPh>
    <rPh sb="23" eb="25">
      <t>カンセツ</t>
    </rPh>
    <rPh sb="26" eb="28">
      <t>オオサカ</t>
    </rPh>
    <rPh sb="33" eb="36">
      <t>オオサカジョウ</t>
    </rPh>
    <rPh sb="52" eb="54">
      <t>シュツム</t>
    </rPh>
    <rPh sb="53" eb="55">
      <t>シュツム</t>
    </rPh>
    <rPh sb="55" eb="56">
      <t>ヒ</t>
    </rPh>
    <rPh sb="57" eb="58">
      <t>ノゾ</t>
    </rPh>
    <phoneticPr fontId="2"/>
  </si>
  <si>
    <t>理事会、JCOA対策近畿ブロック、日韓合同研究会</t>
    <rPh sb="0" eb="3">
      <t>リジカイ</t>
    </rPh>
    <rPh sb="8" eb="10">
      <t>タイサク</t>
    </rPh>
    <rPh sb="10" eb="12">
      <t>キンキ</t>
    </rPh>
    <rPh sb="17" eb="21">
      <t>ニッカンゴウドウ</t>
    </rPh>
    <rPh sb="21" eb="24">
      <t>ケンキュウカイ</t>
    </rPh>
    <phoneticPr fontId="2"/>
  </si>
  <si>
    <t>理事会、レジメ委員会、JCOA対策近畿ブロック会</t>
    <rPh sb="0" eb="3">
      <t>リジカイ</t>
    </rPh>
    <rPh sb="7" eb="10">
      <t>イインカイ</t>
    </rPh>
    <rPh sb="23" eb="24">
      <t>カイ</t>
    </rPh>
    <phoneticPr fontId="2"/>
  </si>
  <si>
    <t>雑収入 (座長謝金)</t>
    <rPh sb="0" eb="3">
      <t>ザツシュウニュウ</t>
    </rPh>
    <rPh sb="5" eb="7">
      <t>ザチョウ</t>
    </rPh>
    <rPh sb="7" eb="9">
      <t>シャキン</t>
    </rPh>
    <phoneticPr fontId="2"/>
  </si>
  <si>
    <t>＠25,000×2人×4回</t>
    <rPh sb="9" eb="10">
      <t>ニン</t>
    </rPh>
    <rPh sb="12" eb="13">
      <t>カイ</t>
    </rPh>
    <phoneticPr fontId="2"/>
  </si>
  <si>
    <t>ＨＰバナー広告収入</t>
    <rPh sb="5" eb="7">
      <t>コウコク</t>
    </rPh>
    <rPh sb="7" eb="9">
      <t>シュウニュウ</t>
    </rPh>
    <phoneticPr fontId="2"/>
  </si>
  <si>
    <t>＠20,000×12ヶ月</t>
    <rPh sb="11" eb="12">
      <t>ゲツ</t>
    </rPh>
    <phoneticPr fontId="2"/>
  </si>
  <si>
    <t>（単位 ： 円 ）</t>
    <rPh sb="1" eb="3">
      <t>タンイ</t>
    </rPh>
    <rPh sb="6" eb="7">
      <t>エン</t>
    </rPh>
    <phoneticPr fontId="2"/>
  </si>
  <si>
    <t>会議費、出務費、諸経費の合計</t>
    <rPh sb="0" eb="3">
      <t>カイギヒ</t>
    </rPh>
    <rPh sb="4" eb="6">
      <t>シュツム</t>
    </rPh>
    <rPh sb="6" eb="7">
      <t>ヒ</t>
    </rPh>
    <rPh sb="8" eb="11">
      <t>ショケイヒ</t>
    </rPh>
    <rPh sb="12" eb="14">
      <t>ゴウケイ</t>
    </rPh>
    <phoneticPr fontId="2"/>
  </si>
  <si>
    <t>講師料、出務費、諸経費の合計</t>
    <rPh sb="0" eb="2">
      <t>コウシ</t>
    </rPh>
    <rPh sb="2" eb="3">
      <t>リョウ</t>
    </rPh>
    <rPh sb="4" eb="7">
      <t>シュツムヒ</t>
    </rPh>
    <rPh sb="8" eb="11">
      <t>ショケイヒ</t>
    </rPh>
    <rPh sb="12" eb="14">
      <t>ゴウケイ</t>
    </rPh>
    <phoneticPr fontId="2"/>
  </si>
  <si>
    <t>期首現金預金</t>
    <rPh sb="0" eb="6">
      <t>キシュゲンキンヨキン</t>
    </rPh>
    <phoneticPr fontId="2"/>
  </si>
  <si>
    <t>当期増減額</t>
    <rPh sb="0" eb="2">
      <t>トウキ</t>
    </rPh>
    <rPh sb="2" eb="5">
      <t>ゾウゲンガク</t>
    </rPh>
    <phoneticPr fontId="2"/>
  </si>
  <si>
    <t>50周年引当</t>
    <rPh sb="2" eb="4">
      <t>シュウネン</t>
    </rPh>
    <rPh sb="4" eb="6">
      <t>ヒキアテ</t>
    </rPh>
    <phoneticPr fontId="2"/>
  </si>
  <si>
    <t>前受金振替分</t>
    <rPh sb="0" eb="3">
      <t>マエウケキン</t>
    </rPh>
    <rPh sb="3" eb="5">
      <t>フリカエ</t>
    </rPh>
    <rPh sb="5" eb="6">
      <t>ブン</t>
    </rPh>
    <phoneticPr fontId="2"/>
  </si>
  <si>
    <t>源泉税納付</t>
    <rPh sb="0" eb="3">
      <t>ゲンセンゼイ</t>
    </rPh>
    <rPh sb="3" eb="5">
      <t>ノウフ</t>
    </rPh>
    <phoneticPr fontId="2"/>
  </si>
  <si>
    <t>期末現金預金</t>
    <rPh sb="0" eb="2">
      <t>キマツ</t>
    </rPh>
    <rPh sb="2" eb="6">
      <t>ゲンキンヨキン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</si>
</sst>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;&quot;▲ &quot;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7.5"/>
      <color theme="1"/>
      <name val="ＭＳ Ｐ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Ｐ明朝"/>
      <family val="1"/>
      <charset val="128"/>
    </font>
    <font>
      <sz val="7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.5"/>
      <color theme="1"/>
      <name val="ＭＳ Ｐ明朝"/>
      <family val="1"/>
      <charset val="128"/>
    </font>
    <font>
      <sz val="8.5"/>
      <color theme="1"/>
      <name val="ＭＳ Ｐゴシック"/>
      <family val="2"/>
      <charset val="128"/>
      <scheme val="minor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38" fontId="4" fillId="0" borderId="0" xfId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12" xfId="1" applyNumberFormat="1" applyFont="1" applyBorder="1">
      <alignment vertical="center"/>
    </xf>
    <xf numFmtId="38" fontId="4" fillId="0" borderId="0" xfId="1" applyFont="1" applyBorder="1" applyAlignment="1">
      <alignment horizontal="left" vertical="center"/>
    </xf>
    <xf numFmtId="38" fontId="4" fillId="0" borderId="8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7" xfId="1" applyFont="1" applyBorder="1">
      <alignment vertical="center"/>
    </xf>
    <xf numFmtId="49" fontId="4" fillId="0" borderId="0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177" fontId="4" fillId="0" borderId="0" xfId="1" applyNumberFormat="1" applyFont="1" applyBorder="1">
      <alignment vertical="center"/>
    </xf>
    <xf numFmtId="177" fontId="4" fillId="0" borderId="6" xfId="1" applyNumberFormat="1" applyFont="1" applyBorder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3" xfId="1" applyFont="1" applyBorder="1">
      <alignment vertical="center"/>
    </xf>
    <xf numFmtId="176" fontId="4" fillId="0" borderId="11" xfId="1" applyNumberFormat="1" applyFont="1" applyFill="1" applyBorder="1">
      <alignment vertical="center"/>
    </xf>
    <xf numFmtId="38" fontId="4" fillId="0" borderId="0" xfId="1" applyFont="1" applyBorder="1" applyAlignment="1">
      <alignment vertical="center"/>
    </xf>
    <xf numFmtId="176" fontId="4" fillId="0" borderId="3" xfId="1" applyNumberFormat="1" applyFont="1" applyFill="1" applyBorder="1">
      <alignment vertical="center"/>
    </xf>
    <xf numFmtId="38" fontId="5" fillId="0" borderId="0" xfId="1" applyFont="1" applyBorder="1">
      <alignment vertical="center"/>
    </xf>
    <xf numFmtId="38" fontId="5" fillId="0" borderId="11" xfId="1" applyFont="1" applyBorder="1">
      <alignment vertical="center"/>
    </xf>
    <xf numFmtId="38" fontId="4" fillId="0" borderId="0" xfId="1" applyFont="1" applyFill="1" applyBorder="1">
      <alignment vertical="center"/>
    </xf>
    <xf numFmtId="176" fontId="4" fillId="0" borderId="16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9" fillId="0" borderId="13" xfId="1" applyFont="1" applyBorder="1">
      <alignment vertical="center"/>
    </xf>
    <xf numFmtId="38" fontId="9" fillId="0" borderId="0" xfId="1" applyFont="1" applyBorder="1">
      <alignment vertical="center"/>
    </xf>
    <xf numFmtId="176" fontId="9" fillId="0" borderId="13" xfId="1" applyNumberFormat="1" applyFont="1" applyBorder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49" fontId="4" fillId="0" borderId="3" xfId="1" applyNumberFormat="1" applyFont="1" applyBorder="1">
      <alignment vertical="center"/>
    </xf>
    <xf numFmtId="49" fontId="4" fillId="0" borderId="2" xfId="1" applyNumberFormat="1" applyFont="1" applyBorder="1">
      <alignment vertical="center"/>
    </xf>
    <xf numFmtId="38" fontId="9" fillId="0" borderId="0" xfId="1" applyFont="1" applyFill="1" applyBorder="1">
      <alignment vertical="center"/>
    </xf>
    <xf numFmtId="38" fontId="4" fillId="2" borderId="1" xfId="1" applyFont="1" applyFill="1" applyBorder="1">
      <alignment vertical="center"/>
    </xf>
    <xf numFmtId="38" fontId="4" fillId="0" borderId="3" xfId="1" applyFont="1" applyFill="1" applyBorder="1">
      <alignment vertical="center"/>
    </xf>
    <xf numFmtId="38" fontId="6" fillId="0" borderId="1" xfId="1" applyFont="1" applyBorder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6" fillId="0" borderId="7" xfId="1" applyFont="1" applyBorder="1">
      <alignment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0" fontId="0" fillId="0" borderId="7" xfId="0" applyBorder="1">
      <alignment vertical="center"/>
    </xf>
    <xf numFmtId="38" fontId="4" fillId="0" borderId="0" xfId="1" applyFont="1" applyAlignment="1">
      <alignment vertical="center"/>
    </xf>
    <xf numFmtId="0" fontId="0" fillId="0" borderId="6" xfId="0" applyBorder="1">
      <alignment vertical="center"/>
    </xf>
    <xf numFmtId="38" fontId="4" fillId="0" borderId="0" xfId="1" applyFont="1" applyBorder="1" applyAlignment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38" fontId="14" fillId="0" borderId="0" xfId="1" applyFont="1" applyBorder="1" applyAlignment="1">
      <alignment vertical="center"/>
    </xf>
    <xf numFmtId="0" fontId="15" fillId="0" borderId="0" xfId="0" applyFont="1">
      <alignment vertical="center"/>
    </xf>
    <xf numFmtId="0" fontId="15" fillId="0" borderId="5" xfId="0" applyFont="1" applyBorder="1">
      <alignment vertical="center"/>
    </xf>
    <xf numFmtId="0" fontId="15" fillId="0" borderId="6" xfId="0" applyFont="1" applyBorder="1">
      <alignment vertical="center"/>
    </xf>
    <xf numFmtId="38" fontId="12" fillId="0" borderId="0" xfId="1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38" fontId="19" fillId="0" borderId="0" xfId="1" applyFont="1" applyBorder="1" applyAlignment="1">
      <alignment vertical="center"/>
    </xf>
    <xf numFmtId="0" fontId="20" fillId="0" borderId="0" xfId="0" applyFont="1">
      <alignment vertical="center"/>
    </xf>
    <xf numFmtId="0" fontId="20" fillId="0" borderId="5" xfId="0" applyFont="1" applyBorder="1">
      <alignment vertical="center"/>
    </xf>
    <xf numFmtId="0" fontId="20" fillId="0" borderId="6" xfId="0" applyFont="1" applyBorder="1">
      <alignment vertical="center"/>
    </xf>
    <xf numFmtId="38" fontId="16" fillId="0" borderId="0" xfId="1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38" fontId="4" fillId="0" borderId="7" xfId="1" applyFont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38" fontId="4" fillId="0" borderId="4" xfId="1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8" fontId="4" fillId="0" borderId="10" xfId="1" applyFont="1" applyBorder="1" applyAlignment="1">
      <alignment horizontal="center" vertical="center"/>
    </xf>
    <xf numFmtId="0" fontId="0" fillId="0" borderId="2" xfId="0" applyBorder="1">
      <alignment vertical="center"/>
    </xf>
    <xf numFmtId="38" fontId="4" fillId="0" borderId="2" xfId="1" applyFont="1" applyBorder="1" applyAlignment="1">
      <alignment vertical="center"/>
    </xf>
    <xf numFmtId="0" fontId="0" fillId="0" borderId="15" xfId="0" applyBorder="1">
      <alignment vertical="center"/>
    </xf>
    <xf numFmtId="38" fontId="6" fillId="0" borderId="0" xfId="1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38" fontId="21" fillId="0" borderId="0" xfId="1" applyFont="1" applyBorder="1" applyAlignment="1">
      <alignment vertical="center"/>
    </xf>
    <xf numFmtId="0" fontId="22" fillId="0" borderId="0" xfId="0" applyFont="1">
      <alignment vertical="center"/>
    </xf>
    <xf numFmtId="0" fontId="22" fillId="0" borderId="5" xfId="0" applyFont="1" applyBorder="1">
      <alignment vertical="center"/>
    </xf>
    <xf numFmtId="0" fontId="22" fillId="0" borderId="6" xfId="0" applyFont="1" applyBorder="1">
      <alignment vertical="center"/>
    </xf>
    <xf numFmtId="49" fontId="5" fillId="0" borderId="0" xfId="1" applyNumberFormat="1" applyFont="1" applyBorder="1" applyAlignment="1">
      <alignment vertical="center"/>
    </xf>
    <xf numFmtId="49" fontId="18" fillId="0" borderId="0" xfId="0" applyNumberFormat="1" applyFont="1">
      <alignment vertical="center"/>
    </xf>
    <xf numFmtId="49" fontId="18" fillId="0" borderId="5" xfId="0" applyNumberFormat="1" applyFont="1" applyBorder="1">
      <alignment vertical="center"/>
    </xf>
    <xf numFmtId="49" fontId="18" fillId="0" borderId="6" xfId="0" applyNumberFormat="1" applyFont="1" applyBorder="1">
      <alignment vertical="center"/>
    </xf>
    <xf numFmtId="38" fontId="4" fillId="0" borderId="0" xfId="1" applyFont="1" applyFill="1" applyBorder="1" applyAlignment="1">
      <alignment vertical="center"/>
    </xf>
    <xf numFmtId="38" fontId="3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0" fontId="0" fillId="0" borderId="14" xfId="0" applyBorder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0" fontId="0" fillId="0" borderId="20" xfId="0" applyBorder="1">
      <alignment vertical="center"/>
    </xf>
    <xf numFmtId="176" fontId="4" fillId="0" borderId="14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38" fontId="5" fillId="0" borderId="0" xfId="1" applyFont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4" fillId="0" borderId="17" xfId="1" applyNumberFormat="1" applyFont="1" applyBorder="1" applyAlignment="1">
      <alignment vertical="center"/>
    </xf>
    <xf numFmtId="0" fontId="0" fillId="0" borderId="18" xfId="0" applyBorder="1">
      <alignment vertical="center"/>
    </xf>
    <xf numFmtId="38" fontId="4" fillId="0" borderId="1" xfId="1" applyFont="1" applyBorder="1" applyAlignment="1">
      <alignment horizontal="left" vertical="center"/>
    </xf>
    <xf numFmtId="38" fontId="4" fillId="0" borderId="16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zoomScaleNormal="100" workbookViewId="0">
      <selection activeCell="G74" sqref="G74"/>
    </sheetView>
  </sheetViews>
  <sheetFormatPr defaultColWidth="9" defaultRowHeight="13" x14ac:dyDescent="0.2"/>
  <cols>
    <col min="1" max="2" width="1.90625" style="1" customWidth="1"/>
    <col min="3" max="3" width="3.08984375" style="1" customWidth="1"/>
    <col min="4" max="4" width="1.90625" style="1" customWidth="1"/>
    <col min="5" max="5" width="32.36328125" style="1" bestFit="1" customWidth="1"/>
    <col min="6" max="6" width="2.08984375" style="1" bestFit="1" customWidth="1"/>
    <col min="7" max="7" width="13" style="1" customWidth="1"/>
    <col min="8" max="9" width="2.08984375" style="1" bestFit="1" customWidth="1"/>
    <col min="10" max="10" width="13" style="1" customWidth="1"/>
    <col min="11" max="12" width="2.08984375" style="1" bestFit="1" customWidth="1"/>
    <col min="13" max="13" width="13" style="1" customWidth="1"/>
    <col min="14" max="14" width="2.6328125" style="1" customWidth="1"/>
    <col min="15" max="15" width="9" style="1"/>
    <col min="16" max="16" width="10.90625" style="1" bestFit="1" customWidth="1"/>
    <col min="17" max="16384" width="9" style="1"/>
  </cols>
  <sheetData>
    <row r="1" spans="1:14" ht="16.5" x14ac:dyDescent="0.2">
      <c r="A1" s="107" t="s">
        <v>107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5.75" customHeight="1" x14ac:dyDescent="0.2">
      <c r="A2" s="108" t="s">
        <v>146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5.75" customHeight="1" x14ac:dyDescent="0.2"/>
    <row r="4" spans="1:14" ht="15.75" customHeight="1" x14ac:dyDescent="0.2">
      <c r="A4" s="1" t="s">
        <v>0</v>
      </c>
    </row>
    <row r="5" spans="1:14" ht="15.75" customHeight="1" x14ac:dyDescent="0.2">
      <c r="A5" s="1" t="s">
        <v>1</v>
      </c>
      <c r="M5" s="109" t="s">
        <v>161</v>
      </c>
      <c r="N5" s="109"/>
    </row>
    <row r="6" spans="1:14" ht="15.75" customHeight="1" x14ac:dyDescent="0.2">
      <c r="A6" s="90" t="s">
        <v>79</v>
      </c>
      <c r="B6" s="82"/>
      <c r="C6" s="82"/>
      <c r="D6" s="82"/>
      <c r="E6" s="82"/>
      <c r="F6" s="14"/>
      <c r="G6" s="4" t="s">
        <v>70</v>
      </c>
      <c r="H6" s="15"/>
      <c r="I6" s="4"/>
      <c r="J6" s="82" t="s">
        <v>80</v>
      </c>
      <c r="K6" s="83"/>
      <c r="L6" s="83"/>
      <c r="M6" s="83"/>
      <c r="N6" s="15"/>
    </row>
    <row r="7" spans="1:14" ht="15.75" customHeight="1" x14ac:dyDescent="0.2">
      <c r="A7" s="26"/>
      <c r="B7" s="92" t="s">
        <v>87</v>
      </c>
      <c r="C7" s="91"/>
      <c r="D7" s="91"/>
      <c r="E7" s="93"/>
      <c r="F7" s="26"/>
      <c r="G7" s="27"/>
      <c r="H7" s="28"/>
      <c r="I7" s="27"/>
      <c r="J7" s="92"/>
      <c r="K7" s="91"/>
      <c r="L7" s="110"/>
      <c r="M7" s="91"/>
      <c r="N7" s="93"/>
    </row>
    <row r="8" spans="1:14" ht="15.75" customHeight="1" x14ac:dyDescent="0.2">
      <c r="A8" s="26"/>
      <c r="B8" s="27"/>
      <c r="C8" s="48" t="s">
        <v>40</v>
      </c>
      <c r="D8" s="92" t="s">
        <v>71</v>
      </c>
      <c r="E8" s="93"/>
      <c r="F8" s="26"/>
      <c r="G8" s="27"/>
      <c r="H8" s="28"/>
      <c r="I8" s="27"/>
      <c r="J8" s="92"/>
      <c r="K8" s="91"/>
      <c r="L8" s="110"/>
      <c r="M8" s="91"/>
      <c r="N8" s="93"/>
    </row>
    <row r="9" spans="1:14" ht="15.75" customHeight="1" x14ac:dyDescent="0.2">
      <c r="A9" s="5"/>
      <c r="B9" s="6"/>
      <c r="C9" s="6"/>
      <c r="D9" s="6"/>
      <c r="E9" s="6" t="s">
        <v>73</v>
      </c>
      <c r="F9" s="5"/>
      <c r="G9" s="38">
        <v>12440000</v>
      </c>
      <c r="H9" s="16"/>
      <c r="I9" s="6"/>
      <c r="J9" s="60"/>
      <c r="K9" s="61"/>
      <c r="L9" s="62"/>
      <c r="M9" s="61"/>
      <c r="N9" s="59"/>
    </row>
    <row r="10" spans="1:14" ht="15.75" customHeight="1" x14ac:dyDescent="0.2">
      <c r="A10" s="5"/>
      <c r="B10" s="6"/>
      <c r="C10" s="6"/>
      <c r="D10" s="6"/>
      <c r="E10" s="6" t="s">
        <v>72</v>
      </c>
      <c r="F10" s="5"/>
      <c r="G10" s="38">
        <v>6120000</v>
      </c>
      <c r="H10" s="16"/>
      <c r="I10" s="6"/>
      <c r="J10" s="60"/>
      <c r="K10" s="61"/>
      <c r="L10" s="62"/>
      <c r="M10" s="61"/>
      <c r="N10" s="59"/>
    </row>
    <row r="11" spans="1:14" ht="15.75" customHeight="1" x14ac:dyDescent="0.2">
      <c r="A11" s="5"/>
      <c r="B11" s="6"/>
      <c r="C11" s="6"/>
      <c r="D11" s="6"/>
      <c r="E11" s="6" t="s">
        <v>74</v>
      </c>
      <c r="F11" s="5"/>
      <c r="G11" s="38">
        <v>3000000</v>
      </c>
      <c r="H11" s="16"/>
      <c r="I11" s="6"/>
      <c r="J11" s="60"/>
      <c r="K11" s="61"/>
      <c r="L11" s="62"/>
      <c r="M11" s="61"/>
      <c r="N11" s="59"/>
    </row>
    <row r="12" spans="1:14" ht="15.75" customHeight="1" x14ac:dyDescent="0.2">
      <c r="A12" s="5"/>
      <c r="B12" s="6"/>
      <c r="C12" s="6"/>
      <c r="D12" s="6"/>
      <c r="E12" s="6" t="s">
        <v>67</v>
      </c>
      <c r="F12" s="5"/>
      <c r="G12" s="38">
        <v>900000</v>
      </c>
      <c r="H12" s="16"/>
      <c r="I12" s="6"/>
      <c r="J12" s="60"/>
      <c r="K12" s="61"/>
      <c r="L12" s="62"/>
      <c r="M12" s="61"/>
      <c r="N12" s="59"/>
    </row>
    <row r="13" spans="1:14" ht="15.75" customHeight="1" x14ac:dyDescent="0.2">
      <c r="A13" s="5"/>
      <c r="B13" s="6"/>
      <c r="C13" s="6"/>
      <c r="D13" s="6"/>
      <c r="E13" s="6" t="s">
        <v>23</v>
      </c>
      <c r="F13" s="5"/>
      <c r="G13" s="38">
        <v>300000</v>
      </c>
      <c r="H13" s="16"/>
      <c r="I13" s="6"/>
      <c r="J13" s="60"/>
      <c r="K13" s="61"/>
      <c r="L13" s="62"/>
      <c r="M13" s="61"/>
      <c r="N13" s="59"/>
    </row>
    <row r="14" spans="1:14" ht="15.75" customHeight="1" x14ac:dyDescent="0.2">
      <c r="A14" s="5"/>
      <c r="B14" s="6"/>
      <c r="C14" s="6"/>
      <c r="D14" s="6"/>
      <c r="E14" s="6" t="s">
        <v>75</v>
      </c>
      <c r="F14" s="5"/>
      <c r="G14" s="38">
        <v>380000</v>
      </c>
      <c r="H14" s="16"/>
      <c r="I14" s="6"/>
      <c r="J14" s="60"/>
      <c r="K14" s="61"/>
      <c r="L14" s="62"/>
      <c r="M14" s="61"/>
      <c r="N14" s="59"/>
    </row>
    <row r="15" spans="1:14" ht="15.75" customHeight="1" x14ac:dyDescent="0.2">
      <c r="A15" s="5"/>
      <c r="B15" s="6"/>
      <c r="C15" s="6"/>
      <c r="D15" s="6"/>
      <c r="E15" s="6" t="s">
        <v>151</v>
      </c>
      <c r="F15" s="5"/>
      <c r="G15" s="6">
        <v>1000000</v>
      </c>
      <c r="H15" s="16"/>
      <c r="I15" s="6"/>
      <c r="J15" s="60"/>
      <c r="K15" s="61"/>
      <c r="L15" s="62"/>
      <c r="M15" s="61"/>
      <c r="N15" s="59"/>
    </row>
    <row r="16" spans="1:14" ht="15.75" customHeight="1" x14ac:dyDescent="0.2">
      <c r="A16" s="5"/>
      <c r="B16" s="6"/>
      <c r="C16" s="6"/>
      <c r="D16" s="6"/>
      <c r="E16" s="6" t="s">
        <v>131</v>
      </c>
      <c r="F16" s="5"/>
      <c r="G16" s="6">
        <v>1200000</v>
      </c>
      <c r="H16" s="16"/>
      <c r="I16" s="6"/>
      <c r="J16" s="60"/>
      <c r="K16" s="61"/>
      <c r="L16" s="62"/>
      <c r="M16" s="61"/>
      <c r="N16" s="59"/>
    </row>
    <row r="17" spans="1:14" ht="15.75" customHeight="1" x14ac:dyDescent="0.2">
      <c r="A17" s="5"/>
      <c r="B17" s="6"/>
      <c r="C17" s="6"/>
      <c r="D17" s="6"/>
      <c r="E17" s="6" t="s">
        <v>132</v>
      </c>
      <c r="F17" s="5"/>
      <c r="G17" s="6">
        <v>1100000</v>
      </c>
      <c r="H17" s="16"/>
      <c r="I17" s="6"/>
      <c r="J17" s="60"/>
      <c r="K17" s="61"/>
      <c r="L17" s="62"/>
      <c r="M17" s="61"/>
      <c r="N17" s="59"/>
    </row>
    <row r="18" spans="1:14" ht="15.75" customHeight="1" x14ac:dyDescent="0.2">
      <c r="A18" s="5"/>
      <c r="B18" s="6"/>
      <c r="C18" s="6"/>
      <c r="D18" s="6"/>
      <c r="E18" s="6" t="s">
        <v>159</v>
      </c>
      <c r="F18" s="5"/>
      <c r="G18" s="6">
        <v>120000</v>
      </c>
      <c r="H18" s="16"/>
      <c r="I18" s="6"/>
      <c r="J18" s="60"/>
      <c r="K18" s="61"/>
      <c r="L18" s="62"/>
      <c r="M18" s="61"/>
      <c r="N18" s="59"/>
    </row>
    <row r="19" spans="1:14" ht="15.75" customHeight="1" x14ac:dyDescent="0.2">
      <c r="A19" s="5"/>
      <c r="B19" s="6"/>
      <c r="C19" s="6"/>
      <c r="D19" s="6"/>
      <c r="E19" s="6" t="s">
        <v>157</v>
      </c>
      <c r="F19" s="5"/>
      <c r="G19" s="6">
        <v>200000</v>
      </c>
      <c r="H19" s="16"/>
      <c r="I19" s="6"/>
      <c r="J19" s="102" t="s">
        <v>158</v>
      </c>
      <c r="K19" s="103"/>
      <c r="L19" s="104"/>
      <c r="M19" s="103"/>
      <c r="N19" s="105"/>
    </row>
    <row r="20" spans="1:14" ht="15.75" customHeight="1" x14ac:dyDescent="0.2">
      <c r="A20" s="5"/>
      <c r="B20" s="6"/>
      <c r="C20" s="6"/>
      <c r="D20" s="6"/>
      <c r="E20" s="6" t="s">
        <v>90</v>
      </c>
      <c r="F20" s="5"/>
      <c r="G20" s="6">
        <v>1000</v>
      </c>
      <c r="H20" s="16"/>
      <c r="I20" s="6"/>
      <c r="J20" s="60"/>
      <c r="K20" s="61"/>
      <c r="L20" s="62"/>
      <c r="M20" s="61"/>
      <c r="N20" s="59"/>
    </row>
    <row r="21" spans="1:14" ht="15.75" customHeight="1" x14ac:dyDescent="0.2">
      <c r="A21" s="17"/>
      <c r="B21" s="18"/>
      <c r="C21" s="18"/>
      <c r="D21" s="56" t="s">
        <v>76</v>
      </c>
      <c r="E21" s="57"/>
      <c r="F21" s="17"/>
      <c r="G21" s="18">
        <f>SUM(G9:G20)</f>
        <v>26761000</v>
      </c>
      <c r="H21" s="19"/>
      <c r="I21" s="18"/>
      <c r="J21" s="56"/>
      <c r="K21" s="84"/>
      <c r="L21" s="85"/>
      <c r="M21" s="84"/>
      <c r="N21" s="57"/>
    </row>
    <row r="22" spans="1:14" ht="15.75" customHeight="1" x14ac:dyDescent="0.2">
      <c r="A22" s="5"/>
      <c r="B22" s="6"/>
      <c r="C22" s="20" t="s">
        <v>26</v>
      </c>
      <c r="D22" s="92" t="s">
        <v>77</v>
      </c>
      <c r="E22" s="93"/>
      <c r="F22" s="45"/>
      <c r="G22" s="6"/>
      <c r="H22" s="44"/>
      <c r="I22" s="6"/>
      <c r="J22" s="60"/>
      <c r="K22" s="61"/>
      <c r="L22" s="62"/>
      <c r="M22" s="61"/>
      <c r="N22" s="59"/>
    </row>
    <row r="23" spans="1:14" ht="15.75" customHeight="1" x14ac:dyDescent="0.2">
      <c r="A23" s="5"/>
      <c r="B23" s="6"/>
      <c r="C23" s="20"/>
      <c r="D23" s="58" t="s">
        <v>50</v>
      </c>
      <c r="E23" s="59"/>
      <c r="F23" s="45" t="s">
        <v>24</v>
      </c>
      <c r="G23" s="6">
        <f>SUM(G24:G45)</f>
        <v>8982275</v>
      </c>
      <c r="H23" s="44" t="s">
        <v>25</v>
      </c>
      <c r="I23" s="6"/>
      <c r="J23" s="60"/>
      <c r="K23" s="61"/>
      <c r="L23" s="62"/>
      <c r="M23" s="61"/>
      <c r="N23" s="59"/>
    </row>
    <row r="24" spans="1:14" ht="15.75" customHeight="1" x14ac:dyDescent="0.2">
      <c r="A24" s="5"/>
      <c r="B24" s="6"/>
      <c r="C24" s="6"/>
      <c r="D24" s="6"/>
      <c r="E24" s="6" t="s">
        <v>33</v>
      </c>
      <c r="F24" s="45"/>
      <c r="G24" s="38">
        <v>100000</v>
      </c>
      <c r="H24" s="44"/>
      <c r="I24" s="6"/>
      <c r="J24" s="98"/>
      <c r="K24" s="99"/>
      <c r="L24" s="100"/>
      <c r="M24" s="99"/>
      <c r="N24" s="101"/>
    </row>
    <row r="25" spans="1:14" ht="15.75" customHeight="1" x14ac:dyDescent="0.2">
      <c r="A25" s="5"/>
      <c r="B25" s="6"/>
      <c r="C25" s="6"/>
      <c r="D25" s="6"/>
      <c r="E25" s="6" t="s">
        <v>85</v>
      </c>
      <c r="F25" s="45"/>
      <c r="G25" s="38">
        <v>240000</v>
      </c>
      <c r="H25" s="44"/>
      <c r="I25" s="6"/>
      <c r="J25" s="102" t="s">
        <v>160</v>
      </c>
      <c r="K25" s="103"/>
      <c r="L25" s="104"/>
      <c r="M25" s="103"/>
      <c r="N25" s="105"/>
    </row>
    <row r="26" spans="1:14" ht="15.75" customHeight="1" x14ac:dyDescent="0.2">
      <c r="A26" s="5"/>
      <c r="B26" s="6"/>
      <c r="C26" s="6"/>
      <c r="D26" s="6"/>
      <c r="E26" s="6" t="s">
        <v>28</v>
      </c>
      <c r="F26" s="45"/>
      <c r="G26" s="38">
        <v>1130000</v>
      </c>
      <c r="H26" s="44"/>
      <c r="I26" s="6"/>
      <c r="J26" s="67" t="s">
        <v>155</v>
      </c>
      <c r="K26" s="68"/>
      <c r="L26" s="69"/>
      <c r="M26" s="68"/>
      <c r="N26" s="70"/>
    </row>
    <row r="27" spans="1:14" ht="15.75" customHeight="1" x14ac:dyDescent="0.2">
      <c r="A27" s="5"/>
      <c r="B27" s="6"/>
      <c r="C27" s="6"/>
      <c r="D27" s="6"/>
      <c r="E27" s="6" t="s">
        <v>115</v>
      </c>
      <c r="F27" s="45"/>
      <c r="G27" s="38">
        <v>2100000</v>
      </c>
      <c r="H27" s="44"/>
      <c r="I27" s="6"/>
      <c r="J27" s="60"/>
      <c r="K27" s="61"/>
      <c r="L27" s="62"/>
      <c r="M27" s="61"/>
      <c r="N27" s="59"/>
    </row>
    <row r="28" spans="1:14" ht="15.75" customHeight="1" x14ac:dyDescent="0.2">
      <c r="A28" s="5"/>
      <c r="B28" s="6"/>
      <c r="C28" s="6"/>
      <c r="D28" s="6"/>
      <c r="E28" s="6" t="s">
        <v>114</v>
      </c>
      <c r="F28" s="45"/>
      <c r="G28" s="38">
        <v>200000</v>
      </c>
      <c r="H28" s="44"/>
      <c r="I28" s="6"/>
      <c r="J28" s="60"/>
      <c r="K28" s="61"/>
      <c r="L28" s="62"/>
      <c r="M28" s="61"/>
      <c r="N28" s="59"/>
    </row>
    <row r="29" spans="1:14" ht="15.75" customHeight="1" x14ac:dyDescent="0.2">
      <c r="A29" s="5"/>
      <c r="B29" s="6"/>
      <c r="C29" s="6"/>
      <c r="D29" s="6"/>
      <c r="E29" s="6" t="s">
        <v>120</v>
      </c>
      <c r="F29" s="45"/>
      <c r="G29" s="38">
        <v>300000</v>
      </c>
      <c r="H29" s="44"/>
      <c r="I29" s="6"/>
      <c r="J29" s="60"/>
      <c r="K29" s="61"/>
      <c r="L29" s="62"/>
      <c r="M29" s="61"/>
      <c r="N29" s="59"/>
    </row>
    <row r="30" spans="1:14" ht="15.75" customHeight="1" x14ac:dyDescent="0.2">
      <c r="A30" s="5"/>
      <c r="B30" s="6"/>
      <c r="C30" s="6"/>
      <c r="D30" s="6"/>
      <c r="E30" s="6" t="s">
        <v>116</v>
      </c>
      <c r="F30" s="45"/>
      <c r="G30" s="38">
        <v>100000</v>
      </c>
      <c r="H30" s="53"/>
      <c r="I30" s="38"/>
      <c r="J30" s="106"/>
      <c r="K30" s="61"/>
      <c r="L30" s="62"/>
      <c r="M30" s="61"/>
      <c r="N30" s="59"/>
    </row>
    <row r="31" spans="1:14" ht="15.75" customHeight="1" x14ac:dyDescent="0.2">
      <c r="A31" s="5"/>
      <c r="B31" s="6"/>
      <c r="C31" s="6"/>
      <c r="D31" s="6"/>
      <c r="E31" s="38" t="s">
        <v>133</v>
      </c>
      <c r="F31" s="55"/>
      <c r="G31" s="38">
        <v>288000</v>
      </c>
      <c r="H31" s="44"/>
      <c r="I31" s="6"/>
      <c r="J31" s="102" t="s">
        <v>152</v>
      </c>
      <c r="K31" s="103"/>
      <c r="L31" s="104"/>
      <c r="M31" s="103"/>
      <c r="N31" s="105"/>
    </row>
    <row r="32" spans="1:14" ht="15.75" customHeight="1" x14ac:dyDescent="0.2">
      <c r="A32" s="5"/>
      <c r="B32" s="6"/>
      <c r="C32" s="6"/>
      <c r="D32" s="6"/>
      <c r="E32" s="6" t="s">
        <v>134</v>
      </c>
      <c r="F32" s="45"/>
      <c r="G32" s="38">
        <v>420000</v>
      </c>
      <c r="H32" s="44"/>
      <c r="I32" s="6"/>
      <c r="J32" s="60"/>
      <c r="K32" s="61"/>
      <c r="L32" s="62"/>
      <c r="M32" s="61"/>
      <c r="N32" s="59"/>
    </row>
    <row r="33" spans="1:14" ht="15.75" customHeight="1" x14ac:dyDescent="0.2">
      <c r="A33" s="5"/>
      <c r="B33" s="6"/>
      <c r="C33" s="6"/>
      <c r="D33" s="6"/>
      <c r="E33" s="6" t="s">
        <v>81</v>
      </c>
      <c r="F33" s="45"/>
      <c r="G33" s="38">
        <v>285644</v>
      </c>
      <c r="H33" s="44"/>
      <c r="I33" s="6"/>
      <c r="J33" s="94" t="s">
        <v>136</v>
      </c>
      <c r="K33" s="95"/>
      <c r="L33" s="96"/>
      <c r="M33" s="95"/>
      <c r="N33" s="97"/>
    </row>
    <row r="34" spans="1:14" ht="15.75" customHeight="1" x14ac:dyDescent="0.2">
      <c r="A34" s="5"/>
      <c r="B34" s="6"/>
      <c r="C34" s="6"/>
      <c r="D34" s="6"/>
      <c r="E34" s="6" t="s">
        <v>111</v>
      </c>
      <c r="F34" s="45"/>
      <c r="G34" s="38">
        <v>733000</v>
      </c>
      <c r="H34" s="44"/>
      <c r="I34" s="6"/>
      <c r="J34" s="94" t="s">
        <v>119</v>
      </c>
      <c r="K34" s="95"/>
      <c r="L34" s="96"/>
      <c r="M34" s="95"/>
      <c r="N34" s="97"/>
    </row>
    <row r="35" spans="1:14" ht="15.75" customHeight="1" x14ac:dyDescent="0.2">
      <c r="A35" s="5"/>
      <c r="B35" s="6"/>
      <c r="C35" s="6"/>
      <c r="D35" s="6"/>
      <c r="E35" s="38" t="s">
        <v>121</v>
      </c>
      <c r="F35" s="45"/>
      <c r="G35" s="38">
        <v>150000</v>
      </c>
      <c r="H35" s="44"/>
      <c r="I35" s="6"/>
      <c r="J35" s="94" t="s">
        <v>163</v>
      </c>
      <c r="K35" s="95"/>
      <c r="L35" s="96"/>
      <c r="M35" s="95"/>
      <c r="N35" s="97"/>
    </row>
    <row r="36" spans="1:14" ht="15.75" customHeight="1" x14ac:dyDescent="0.2">
      <c r="A36" s="5"/>
      <c r="B36" s="6"/>
      <c r="C36" s="6"/>
      <c r="D36" s="6"/>
      <c r="E36" s="6" t="s">
        <v>30</v>
      </c>
      <c r="F36" s="45"/>
      <c r="G36" s="38">
        <v>24000</v>
      </c>
      <c r="H36" s="44"/>
      <c r="I36" s="6"/>
      <c r="J36" s="94" t="s">
        <v>112</v>
      </c>
      <c r="K36" s="95"/>
      <c r="L36" s="96"/>
      <c r="M36" s="95"/>
      <c r="N36" s="97"/>
    </row>
    <row r="37" spans="1:14" ht="15.75" customHeight="1" x14ac:dyDescent="0.2">
      <c r="A37" s="5"/>
      <c r="B37" s="6"/>
      <c r="C37" s="6"/>
      <c r="D37" s="6"/>
      <c r="E37" s="6" t="s">
        <v>100</v>
      </c>
      <c r="F37" s="45"/>
      <c r="G37" s="38">
        <v>1000000</v>
      </c>
      <c r="H37" s="44"/>
      <c r="I37" s="6"/>
      <c r="J37" s="94"/>
      <c r="K37" s="95"/>
      <c r="L37" s="96"/>
      <c r="M37" s="95"/>
      <c r="N37" s="97"/>
    </row>
    <row r="38" spans="1:14" ht="15.75" customHeight="1" x14ac:dyDescent="0.2">
      <c r="A38" s="5"/>
      <c r="B38" s="6"/>
      <c r="C38" s="6"/>
      <c r="D38" s="6"/>
      <c r="E38" s="6" t="s">
        <v>31</v>
      </c>
      <c r="F38" s="45"/>
      <c r="G38" s="38">
        <v>450000</v>
      </c>
      <c r="H38" s="44"/>
      <c r="I38" s="6"/>
      <c r="J38" s="94" t="s">
        <v>162</v>
      </c>
      <c r="K38" s="95"/>
      <c r="L38" s="96"/>
      <c r="M38" s="95"/>
      <c r="N38" s="97"/>
    </row>
    <row r="39" spans="1:14" ht="15.75" customHeight="1" x14ac:dyDescent="0.2">
      <c r="A39" s="5"/>
      <c r="B39" s="6"/>
      <c r="C39" s="6"/>
      <c r="D39" s="6"/>
      <c r="E39" s="6" t="s">
        <v>117</v>
      </c>
      <c r="F39" s="45"/>
      <c r="G39" s="38">
        <v>20000</v>
      </c>
      <c r="H39" s="44"/>
      <c r="I39" s="6"/>
      <c r="J39" s="94" t="s">
        <v>118</v>
      </c>
      <c r="K39" s="95"/>
      <c r="L39" s="96"/>
      <c r="M39" s="95"/>
      <c r="N39" s="97"/>
    </row>
    <row r="40" spans="1:14" ht="15.75" customHeight="1" x14ac:dyDescent="0.2">
      <c r="A40" s="5"/>
      <c r="B40" s="6"/>
      <c r="C40" s="6"/>
      <c r="D40" s="6"/>
      <c r="E40" s="6" t="s">
        <v>151</v>
      </c>
      <c r="F40" s="45"/>
      <c r="G40" s="38">
        <v>791631</v>
      </c>
      <c r="H40" s="44"/>
      <c r="I40" s="6"/>
      <c r="J40" s="94" t="s">
        <v>145</v>
      </c>
      <c r="K40" s="95"/>
      <c r="L40" s="96"/>
      <c r="M40" s="95"/>
      <c r="N40" s="97"/>
    </row>
    <row r="41" spans="1:14" ht="15.75" customHeight="1" x14ac:dyDescent="0.2">
      <c r="A41" s="5"/>
      <c r="B41" s="6"/>
      <c r="C41" s="6"/>
      <c r="D41" s="6"/>
      <c r="E41" s="38" t="s">
        <v>135</v>
      </c>
      <c r="F41" s="45"/>
      <c r="G41" s="38">
        <v>200000</v>
      </c>
      <c r="H41" s="44"/>
      <c r="I41" s="6"/>
      <c r="J41" s="94"/>
      <c r="K41" s="95"/>
      <c r="L41" s="96"/>
      <c r="M41" s="95"/>
      <c r="N41" s="97"/>
    </row>
    <row r="42" spans="1:14" ht="15.75" customHeight="1" x14ac:dyDescent="0.2">
      <c r="A42" s="5"/>
      <c r="B42" s="6"/>
      <c r="C42" s="6"/>
      <c r="D42" s="6"/>
      <c r="E42" s="6" t="s">
        <v>29</v>
      </c>
      <c r="F42" s="45"/>
      <c r="G42" s="38">
        <v>200000</v>
      </c>
      <c r="H42" s="44"/>
      <c r="I42" s="6"/>
      <c r="J42" s="94" t="s">
        <v>99</v>
      </c>
      <c r="K42" s="95"/>
      <c r="L42" s="96"/>
      <c r="M42" s="95"/>
      <c r="N42" s="97"/>
    </row>
    <row r="43" spans="1:14" ht="15.75" customHeight="1" x14ac:dyDescent="0.2">
      <c r="A43" s="5"/>
      <c r="B43" s="6"/>
      <c r="C43" s="6"/>
      <c r="D43" s="6"/>
      <c r="E43" s="6" t="s">
        <v>68</v>
      </c>
      <c r="F43" s="45"/>
      <c r="G43" s="38">
        <v>100000</v>
      </c>
      <c r="H43" s="44"/>
      <c r="I43" s="6"/>
      <c r="J43" s="60"/>
      <c r="K43" s="61"/>
      <c r="L43" s="62"/>
      <c r="M43" s="61"/>
      <c r="N43" s="59"/>
    </row>
    <row r="44" spans="1:14" ht="15.75" customHeight="1" x14ac:dyDescent="0.2">
      <c r="A44" s="5"/>
      <c r="B44" s="6"/>
      <c r="C44" s="6"/>
      <c r="D44" s="6"/>
      <c r="E44" s="6" t="s">
        <v>113</v>
      </c>
      <c r="F44" s="45"/>
      <c r="G44" s="38">
        <v>50000</v>
      </c>
      <c r="H44" s="44"/>
      <c r="I44" s="6"/>
      <c r="J44" s="60"/>
      <c r="K44" s="61"/>
      <c r="L44" s="62"/>
      <c r="M44" s="61"/>
      <c r="N44" s="59"/>
    </row>
    <row r="45" spans="1:14" ht="15.75" customHeight="1" x14ac:dyDescent="0.2">
      <c r="A45" s="5"/>
      <c r="B45" s="6"/>
      <c r="C45" s="6"/>
      <c r="D45" s="6"/>
      <c r="E45" s="6" t="s">
        <v>38</v>
      </c>
      <c r="F45" s="45"/>
      <c r="G45" s="38">
        <v>100000</v>
      </c>
      <c r="H45" s="44"/>
      <c r="I45" s="6"/>
      <c r="J45" s="60"/>
      <c r="K45" s="61"/>
      <c r="L45" s="62"/>
      <c r="M45" s="61"/>
      <c r="N45" s="59"/>
    </row>
    <row r="46" spans="1:14" ht="15.75" customHeight="1" x14ac:dyDescent="0.2">
      <c r="A46" s="5"/>
      <c r="B46" s="6"/>
      <c r="C46" s="6"/>
      <c r="D46" s="60" t="s">
        <v>51</v>
      </c>
      <c r="E46" s="59"/>
      <c r="F46" s="45" t="s">
        <v>24</v>
      </c>
      <c r="G46" s="38">
        <f>SUM(G47:G48)</f>
        <v>12920000</v>
      </c>
      <c r="H46" s="44" t="s">
        <v>25</v>
      </c>
      <c r="I46" s="6"/>
      <c r="J46" s="60"/>
      <c r="K46" s="61"/>
      <c r="L46" s="62"/>
      <c r="M46" s="61"/>
      <c r="N46" s="59"/>
    </row>
    <row r="47" spans="1:14" ht="15.75" customHeight="1" x14ac:dyDescent="0.2">
      <c r="A47" s="5"/>
      <c r="B47" s="6"/>
      <c r="C47" s="6"/>
      <c r="D47" s="34"/>
      <c r="E47" s="6" t="s">
        <v>27</v>
      </c>
      <c r="F47" s="45"/>
      <c r="G47" s="38">
        <v>12440000</v>
      </c>
      <c r="H47" s="44"/>
      <c r="I47" s="6"/>
      <c r="J47" s="60"/>
      <c r="K47" s="61"/>
      <c r="L47" s="62"/>
      <c r="M47" s="61"/>
      <c r="N47" s="59"/>
    </row>
    <row r="48" spans="1:14" ht="15.75" customHeight="1" x14ac:dyDescent="0.2">
      <c r="A48" s="5"/>
      <c r="B48" s="6"/>
      <c r="C48" s="6"/>
      <c r="D48" s="34"/>
      <c r="E48" s="6" t="s">
        <v>144</v>
      </c>
      <c r="F48" s="45"/>
      <c r="G48" s="38">
        <v>480000</v>
      </c>
      <c r="H48" s="44"/>
      <c r="I48" s="6"/>
      <c r="J48" s="71" t="s">
        <v>156</v>
      </c>
      <c r="K48" s="72"/>
      <c r="L48" s="73"/>
      <c r="M48" s="72"/>
      <c r="N48" s="74"/>
    </row>
    <row r="49" spans="1:14" ht="15.75" customHeight="1" x14ac:dyDescent="0.2">
      <c r="A49" s="5"/>
      <c r="B49" s="6"/>
      <c r="C49" s="6"/>
      <c r="D49" s="60" t="s">
        <v>52</v>
      </c>
      <c r="E49" s="59"/>
      <c r="F49" s="45" t="s">
        <v>24</v>
      </c>
      <c r="G49" s="38">
        <f>SUM(G50:G56)</f>
        <v>3524000</v>
      </c>
      <c r="H49" s="44" t="s">
        <v>25</v>
      </c>
      <c r="I49" s="6"/>
      <c r="J49" s="60"/>
      <c r="K49" s="61"/>
      <c r="L49" s="62"/>
      <c r="M49" s="61"/>
      <c r="N49" s="59"/>
    </row>
    <row r="50" spans="1:14" ht="18.75" customHeight="1" x14ac:dyDescent="0.2">
      <c r="A50" s="5"/>
      <c r="B50" s="6"/>
      <c r="C50" s="6"/>
      <c r="D50" s="34"/>
      <c r="E50" s="6" t="s">
        <v>32</v>
      </c>
      <c r="F50" s="45"/>
      <c r="G50" s="38">
        <v>2056000</v>
      </c>
      <c r="H50" s="44"/>
      <c r="I50" s="6"/>
      <c r="J50" s="75" t="s">
        <v>154</v>
      </c>
      <c r="K50" s="76"/>
      <c r="L50" s="77"/>
      <c r="M50" s="76"/>
      <c r="N50" s="78"/>
    </row>
    <row r="51" spans="1:14" ht="15.75" customHeight="1" x14ac:dyDescent="0.2">
      <c r="A51" s="5"/>
      <c r="B51" s="6"/>
      <c r="C51" s="6"/>
      <c r="D51" s="34"/>
      <c r="E51" s="6" t="s">
        <v>34</v>
      </c>
      <c r="F51" s="45"/>
      <c r="G51" s="38">
        <v>360000</v>
      </c>
      <c r="H51" s="44"/>
      <c r="I51" s="6"/>
      <c r="J51" s="60"/>
      <c r="K51" s="61"/>
      <c r="L51" s="62"/>
      <c r="M51" s="61"/>
      <c r="N51" s="59"/>
    </row>
    <row r="52" spans="1:14" ht="15.75" customHeight="1" x14ac:dyDescent="0.2">
      <c r="A52" s="5"/>
      <c r="B52" s="6"/>
      <c r="C52" s="6"/>
      <c r="D52" s="34"/>
      <c r="E52" s="6" t="s">
        <v>35</v>
      </c>
      <c r="F52" s="45"/>
      <c r="G52" s="38">
        <v>350000</v>
      </c>
      <c r="H52" s="44"/>
      <c r="I52" s="6"/>
      <c r="J52" s="60"/>
      <c r="K52" s="61"/>
      <c r="L52" s="62"/>
      <c r="M52" s="61"/>
      <c r="N52" s="59"/>
    </row>
    <row r="53" spans="1:14" ht="15.75" customHeight="1" x14ac:dyDescent="0.2">
      <c r="A53" s="5"/>
      <c r="B53" s="6"/>
      <c r="C53" s="6"/>
      <c r="D53" s="34"/>
      <c r="E53" s="6" t="s">
        <v>36</v>
      </c>
      <c r="F53" s="45"/>
      <c r="G53" s="38">
        <v>668000</v>
      </c>
      <c r="H53" s="44"/>
      <c r="I53" s="6"/>
      <c r="J53" s="63" t="s">
        <v>153</v>
      </c>
      <c r="K53" s="64"/>
      <c r="L53" s="65"/>
      <c r="M53" s="64"/>
      <c r="N53" s="66"/>
    </row>
    <row r="54" spans="1:14" ht="15.75" customHeight="1" x14ac:dyDescent="0.2">
      <c r="A54" s="5"/>
      <c r="B54" s="6"/>
      <c r="C54" s="6"/>
      <c r="D54" s="34"/>
      <c r="E54" s="6" t="s">
        <v>37</v>
      </c>
      <c r="F54" s="45"/>
      <c r="G54" s="38">
        <v>50000</v>
      </c>
      <c r="H54" s="44"/>
      <c r="I54" s="6"/>
      <c r="J54" s="67"/>
      <c r="K54" s="68"/>
      <c r="L54" s="69"/>
      <c r="M54" s="68"/>
      <c r="N54" s="70"/>
    </row>
    <row r="55" spans="1:14" ht="15.75" customHeight="1" x14ac:dyDescent="0.2">
      <c r="A55" s="5"/>
      <c r="B55" s="6"/>
      <c r="C55" s="6"/>
      <c r="D55" s="6"/>
      <c r="E55" s="6" t="s">
        <v>39</v>
      </c>
      <c r="F55" s="45"/>
      <c r="G55" s="38">
        <v>20000</v>
      </c>
      <c r="H55" s="44"/>
      <c r="I55" s="6"/>
      <c r="J55" s="60"/>
      <c r="K55" s="61"/>
      <c r="L55" s="62"/>
      <c r="M55" s="61"/>
      <c r="N55" s="59"/>
    </row>
    <row r="56" spans="1:14" ht="15.75" customHeight="1" x14ac:dyDescent="0.2">
      <c r="A56" s="5"/>
      <c r="B56" s="6"/>
      <c r="C56" s="6"/>
      <c r="D56" s="6"/>
      <c r="E56" s="6" t="s">
        <v>78</v>
      </c>
      <c r="F56" s="45"/>
      <c r="G56" s="38">
        <v>20000</v>
      </c>
      <c r="H56" s="44"/>
      <c r="I56" s="6"/>
      <c r="J56" s="60"/>
      <c r="K56" s="61"/>
      <c r="L56" s="62"/>
      <c r="M56" s="61"/>
      <c r="N56" s="59"/>
    </row>
    <row r="57" spans="1:14" ht="15.75" customHeight="1" x14ac:dyDescent="0.2">
      <c r="A57" s="5"/>
      <c r="B57" s="6"/>
      <c r="C57" s="6"/>
      <c r="D57" s="60" t="s">
        <v>55</v>
      </c>
      <c r="E57" s="59"/>
      <c r="F57" s="45" t="s">
        <v>24</v>
      </c>
      <c r="G57" s="38">
        <f>SUM(G58)</f>
        <v>800000</v>
      </c>
      <c r="H57" s="44" t="s">
        <v>25</v>
      </c>
      <c r="I57" s="6"/>
      <c r="J57" s="60"/>
      <c r="K57" s="61"/>
      <c r="L57" s="62"/>
      <c r="M57" s="61"/>
      <c r="N57" s="59"/>
    </row>
    <row r="58" spans="1:14" ht="15.75" customHeight="1" x14ac:dyDescent="0.2">
      <c r="A58" s="5"/>
      <c r="B58" s="6"/>
      <c r="C58" s="6"/>
      <c r="D58" s="6"/>
      <c r="E58" s="42" t="s">
        <v>56</v>
      </c>
      <c r="F58" s="46"/>
      <c r="G58" s="49">
        <v>800000</v>
      </c>
      <c r="H58" s="44"/>
      <c r="I58" s="6"/>
      <c r="J58" s="60"/>
      <c r="K58" s="61"/>
      <c r="L58" s="62"/>
      <c r="M58" s="61"/>
      <c r="N58" s="59"/>
    </row>
    <row r="59" spans="1:14" ht="15.75" customHeight="1" x14ac:dyDescent="0.2">
      <c r="A59" s="5"/>
      <c r="B59" s="6"/>
      <c r="C59" s="6"/>
      <c r="D59" s="60" t="s">
        <v>82</v>
      </c>
      <c r="E59" s="59"/>
      <c r="F59" s="45" t="s">
        <v>83</v>
      </c>
      <c r="G59" s="49">
        <v>300000</v>
      </c>
      <c r="H59" s="44" t="s">
        <v>84</v>
      </c>
      <c r="I59" s="6"/>
      <c r="J59" s="60"/>
      <c r="K59" s="61"/>
      <c r="L59" s="62"/>
      <c r="M59" s="61"/>
      <c r="N59" s="59"/>
    </row>
    <row r="60" spans="1:14" ht="15.75" customHeight="1" x14ac:dyDescent="0.2">
      <c r="A60" s="17"/>
      <c r="B60" s="18"/>
      <c r="C60" s="18"/>
      <c r="D60" s="56" t="s">
        <v>86</v>
      </c>
      <c r="E60" s="57"/>
      <c r="F60" s="17"/>
      <c r="G60" s="18">
        <f>+G23+G46+G49+G57+G59</f>
        <v>26526275</v>
      </c>
      <c r="H60" s="19"/>
      <c r="I60" s="18"/>
      <c r="J60" s="56"/>
      <c r="K60" s="84"/>
      <c r="L60" s="85"/>
      <c r="M60" s="84"/>
      <c r="N60" s="57"/>
    </row>
    <row r="61" spans="1:14" ht="15.75" customHeight="1" x14ac:dyDescent="0.2">
      <c r="A61" s="17"/>
      <c r="B61" s="18"/>
      <c r="C61" s="18"/>
      <c r="D61" s="56" t="s">
        <v>88</v>
      </c>
      <c r="E61" s="57"/>
      <c r="F61" s="17"/>
      <c r="G61" s="35">
        <f>G21-G60</f>
        <v>234725</v>
      </c>
      <c r="H61" s="21"/>
      <c r="I61" s="9"/>
      <c r="J61" s="56"/>
      <c r="K61" s="84"/>
      <c r="L61" s="85"/>
      <c r="M61" s="84"/>
      <c r="N61" s="57"/>
    </row>
    <row r="62" spans="1:14" ht="15.75" customHeight="1" x14ac:dyDescent="0.2">
      <c r="A62" s="90" t="s">
        <v>79</v>
      </c>
      <c r="B62" s="82"/>
      <c r="C62" s="82"/>
      <c r="D62" s="82"/>
      <c r="E62" s="82"/>
      <c r="F62" s="14"/>
      <c r="G62" s="4" t="s">
        <v>70</v>
      </c>
      <c r="H62" s="15"/>
      <c r="I62" s="4"/>
      <c r="J62" s="82" t="s">
        <v>80</v>
      </c>
      <c r="K62" s="83"/>
      <c r="L62" s="83"/>
      <c r="M62" s="83"/>
      <c r="N62" s="15"/>
    </row>
    <row r="63" spans="1:14" ht="15.75" customHeight="1" x14ac:dyDescent="0.2">
      <c r="A63" s="5"/>
      <c r="B63" s="92" t="s">
        <v>89</v>
      </c>
      <c r="C63" s="91"/>
      <c r="D63" s="91"/>
      <c r="E63" s="93"/>
      <c r="F63" s="5"/>
      <c r="G63" s="22"/>
      <c r="H63" s="23"/>
      <c r="I63" s="22"/>
      <c r="J63" s="60"/>
      <c r="K63" s="61"/>
      <c r="L63" s="62"/>
      <c r="M63" s="91"/>
      <c r="N63" s="59"/>
    </row>
    <row r="64" spans="1:14" ht="15.75" customHeight="1" x14ac:dyDescent="0.2">
      <c r="A64" s="17"/>
      <c r="B64" s="18"/>
      <c r="C64" s="47" t="s">
        <v>40</v>
      </c>
      <c r="D64" s="56" t="s">
        <v>91</v>
      </c>
      <c r="E64" s="57"/>
      <c r="F64" s="17"/>
      <c r="G64" s="18"/>
      <c r="H64" s="19"/>
      <c r="I64" s="18"/>
      <c r="J64" s="56"/>
      <c r="K64" s="84"/>
      <c r="L64" s="85"/>
      <c r="M64" s="84"/>
      <c r="N64" s="57"/>
    </row>
    <row r="65" spans="1:14" ht="15.75" customHeight="1" x14ac:dyDescent="0.2">
      <c r="A65" s="17"/>
      <c r="B65" s="18"/>
      <c r="C65" s="18"/>
      <c r="D65" s="56" t="s">
        <v>92</v>
      </c>
      <c r="E65" s="57"/>
      <c r="F65" s="17"/>
      <c r="G65" s="18">
        <v>0</v>
      </c>
      <c r="H65" s="19"/>
      <c r="I65" s="18"/>
      <c r="J65" s="56"/>
      <c r="K65" s="84"/>
      <c r="L65" s="85"/>
      <c r="M65" s="84"/>
      <c r="N65" s="57"/>
    </row>
    <row r="66" spans="1:14" ht="15.75" customHeight="1" x14ac:dyDescent="0.2">
      <c r="A66" s="17"/>
      <c r="B66" s="18"/>
      <c r="C66" s="47" t="s">
        <v>26</v>
      </c>
      <c r="D66" s="56" t="s">
        <v>93</v>
      </c>
      <c r="E66" s="57"/>
      <c r="F66" s="17"/>
      <c r="G66" s="18"/>
      <c r="H66" s="19"/>
      <c r="I66" s="18"/>
      <c r="J66" s="56"/>
      <c r="K66" s="84"/>
      <c r="L66" s="85"/>
      <c r="M66" s="84"/>
      <c r="N66" s="57"/>
    </row>
    <row r="67" spans="1:14" ht="15.75" customHeight="1" x14ac:dyDescent="0.2">
      <c r="A67" s="5"/>
      <c r="B67" s="6"/>
      <c r="C67" s="6"/>
      <c r="D67" s="56" t="s">
        <v>94</v>
      </c>
      <c r="E67" s="57"/>
      <c r="F67" s="12"/>
      <c r="G67" s="13">
        <v>0</v>
      </c>
      <c r="H67" s="29"/>
      <c r="I67" s="13"/>
      <c r="J67" s="86"/>
      <c r="K67" s="87"/>
      <c r="L67" s="88"/>
      <c r="M67" s="87"/>
      <c r="N67" s="89"/>
    </row>
    <row r="68" spans="1:14" ht="15.75" customHeight="1" x14ac:dyDescent="0.2">
      <c r="A68" s="17"/>
      <c r="B68" s="18"/>
      <c r="C68" s="18"/>
      <c r="D68" s="56" t="s">
        <v>95</v>
      </c>
      <c r="E68" s="57"/>
      <c r="F68" s="17"/>
      <c r="G68" s="9">
        <v>0</v>
      </c>
      <c r="H68" s="19"/>
      <c r="I68" s="18"/>
      <c r="J68" s="56"/>
      <c r="K68" s="84"/>
      <c r="L68" s="85"/>
      <c r="M68" s="84"/>
      <c r="N68" s="57"/>
    </row>
    <row r="69" spans="1:14" ht="15.75" customHeight="1" x14ac:dyDescent="0.2">
      <c r="A69" s="5"/>
      <c r="B69" s="6"/>
      <c r="C69" s="6"/>
      <c r="D69" s="92" t="s">
        <v>96</v>
      </c>
      <c r="E69" s="93"/>
      <c r="F69" s="17"/>
      <c r="G69" s="35">
        <f>+G61</f>
        <v>234725</v>
      </c>
      <c r="H69" s="19"/>
      <c r="I69" s="18"/>
      <c r="J69" s="56"/>
      <c r="K69" s="84"/>
      <c r="L69" s="85"/>
      <c r="M69" s="84"/>
      <c r="N69" s="57"/>
    </row>
    <row r="70" spans="1:14" ht="15.75" customHeight="1" x14ac:dyDescent="0.2">
      <c r="A70" s="17"/>
      <c r="B70" s="18"/>
      <c r="C70" s="18"/>
      <c r="D70" s="56" t="s">
        <v>97</v>
      </c>
      <c r="E70" s="79"/>
      <c r="F70" s="17"/>
      <c r="G70" s="51">
        <v>15756799</v>
      </c>
      <c r="H70" s="19"/>
      <c r="I70" s="18"/>
      <c r="J70" s="80"/>
      <c r="K70" s="80"/>
      <c r="L70" s="80"/>
      <c r="M70" s="80"/>
      <c r="N70" s="81"/>
    </row>
    <row r="71" spans="1:14" ht="15.75" customHeight="1" x14ac:dyDescent="0.2">
      <c r="A71" s="17"/>
      <c r="B71" s="18"/>
      <c r="C71" s="18"/>
      <c r="D71" s="56" t="s">
        <v>98</v>
      </c>
      <c r="E71" s="79"/>
      <c r="F71" s="17"/>
      <c r="G71" s="18">
        <f>SUM(G69:G70)</f>
        <v>15991524</v>
      </c>
      <c r="H71" s="19"/>
      <c r="I71" s="18"/>
      <c r="J71" s="56"/>
      <c r="K71" s="56"/>
      <c r="L71" s="56"/>
      <c r="M71" s="56"/>
      <c r="N71" s="79"/>
    </row>
    <row r="72" spans="1:14" ht="15.75" customHeight="1" x14ac:dyDescent="0.2"/>
    <row r="73" spans="1:14" ht="17.25" customHeight="1" x14ac:dyDescent="0.2"/>
    <row r="74" spans="1:14" ht="17.25" customHeight="1" x14ac:dyDescent="0.2"/>
    <row r="75" spans="1:14" ht="17.25" customHeight="1" x14ac:dyDescent="0.2"/>
    <row r="76" spans="1:14" ht="17.25" customHeight="1" x14ac:dyDescent="0.2"/>
    <row r="77" spans="1:14" ht="17.25" customHeight="1" x14ac:dyDescent="0.2"/>
    <row r="78" spans="1:14" ht="17.25" customHeight="1" x14ac:dyDescent="0.2"/>
    <row r="79" spans="1:14" ht="17.25" customHeight="1" x14ac:dyDescent="0.2"/>
    <row r="80" spans="1:14" ht="17.25" customHeight="1" x14ac:dyDescent="0.2"/>
    <row r="81" spans="5:10" x14ac:dyDescent="0.2">
      <c r="E81" s="17" t="s">
        <v>147</v>
      </c>
      <c r="F81" s="18"/>
      <c r="G81" s="25">
        <v>18953433</v>
      </c>
      <c r="H81" s="18"/>
      <c r="I81" s="18"/>
      <c r="J81" s="19"/>
    </row>
    <row r="82" spans="5:10" x14ac:dyDescent="0.2">
      <c r="E82" s="17" t="s">
        <v>148</v>
      </c>
      <c r="F82" s="18"/>
      <c r="G82" s="25">
        <v>148356</v>
      </c>
      <c r="H82" s="18"/>
      <c r="I82" s="18"/>
      <c r="J82" s="19"/>
    </row>
    <row r="83" spans="5:10" x14ac:dyDescent="0.2">
      <c r="E83" s="17" t="s">
        <v>123</v>
      </c>
      <c r="F83" s="18"/>
      <c r="G83" s="25">
        <v>800000</v>
      </c>
      <c r="H83" s="18"/>
      <c r="I83" s="18"/>
      <c r="J83" s="19" t="s">
        <v>139</v>
      </c>
    </row>
    <row r="84" spans="5:10" x14ac:dyDescent="0.2">
      <c r="E84" s="17" t="s">
        <v>137</v>
      </c>
      <c r="F84" s="18"/>
      <c r="G84" s="25">
        <v>-1500000</v>
      </c>
      <c r="H84" s="18"/>
      <c r="I84" s="18"/>
      <c r="J84" s="54" t="s">
        <v>138</v>
      </c>
    </row>
    <row r="85" spans="5:10" x14ac:dyDescent="0.2">
      <c r="E85" s="17" t="s">
        <v>140</v>
      </c>
      <c r="F85" s="18"/>
      <c r="G85" s="25">
        <v>-46000</v>
      </c>
      <c r="H85" s="18"/>
      <c r="I85" s="18"/>
      <c r="J85" s="54" t="s">
        <v>142</v>
      </c>
    </row>
    <row r="86" spans="5:10" x14ac:dyDescent="0.2">
      <c r="E86" s="17" t="s">
        <v>141</v>
      </c>
      <c r="F86" s="18"/>
      <c r="G86" s="25">
        <v>-23904</v>
      </c>
      <c r="H86" s="18"/>
      <c r="I86" s="18"/>
      <c r="J86" s="54" t="s">
        <v>143</v>
      </c>
    </row>
    <row r="87" spans="5:10" x14ac:dyDescent="0.2">
      <c r="E87" s="17" t="s">
        <v>149</v>
      </c>
      <c r="F87" s="18"/>
      <c r="G87" s="50">
        <f>SUM(G81:G86)</f>
        <v>18331885</v>
      </c>
      <c r="H87" s="18"/>
      <c r="I87" s="18"/>
      <c r="J87" s="19"/>
    </row>
    <row r="90" spans="5:10" x14ac:dyDescent="0.2">
      <c r="E90" s="17" t="s">
        <v>124</v>
      </c>
      <c r="F90" s="19"/>
      <c r="G90" s="25"/>
      <c r="H90" s="17"/>
      <c r="I90" s="18"/>
      <c r="J90" s="19"/>
    </row>
    <row r="91" spans="5:10" x14ac:dyDescent="0.2">
      <c r="E91" s="17" t="s">
        <v>125</v>
      </c>
      <c r="F91" s="19"/>
      <c r="G91" s="25"/>
      <c r="H91" s="17"/>
      <c r="I91" s="18"/>
      <c r="J91" s="19"/>
    </row>
    <row r="92" spans="5:10" x14ac:dyDescent="0.2">
      <c r="E92" s="17" t="s">
        <v>126</v>
      </c>
      <c r="F92" s="19"/>
      <c r="G92" s="25"/>
      <c r="H92" s="17"/>
      <c r="I92" s="18"/>
      <c r="J92" s="19" t="s">
        <v>128</v>
      </c>
    </row>
    <row r="93" spans="5:10" x14ac:dyDescent="0.2">
      <c r="E93" s="17" t="s">
        <v>127</v>
      </c>
      <c r="F93" s="19"/>
      <c r="G93" s="25"/>
      <c r="H93" s="17"/>
      <c r="I93" s="18"/>
      <c r="J93" s="19"/>
    </row>
    <row r="94" spans="5:10" x14ac:dyDescent="0.2">
      <c r="E94" s="17" t="s">
        <v>122</v>
      </c>
      <c r="F94" s="19"/>
      <c r="G94" s="25">
        <f>SUM(G90:G93)</f>
        <v>0</v>
      </c>
      <c r="H94" s="17"/>
      <c r="I94" s="18"/>
      <c r="J94" s="19"/>
    </row>
    <row r="97" spans="5:10" x14ac:dyDescent="0.2">
      <c r="E97" s="17" t="s">
        <v>122</v>
      </c>
      <c r="F97" s="18"/>
      <c r="G97" s="25">
        <f>+G94</f>
        <v>0</v>
      </c>
      <c r="H97" s="18"/>
      <c r="I97" s="18"/>
      <c r="J97" s="19"/>
    </row>
    <row r="98" spans="5:10" x14ac:dyDescent="0.2">
      <c r="E98" s="17" t="s">
        <v>129</v>
      </c>
      <c r="F98" s="18"/>
      <c r="G98" s="25">
        <v>-1200000</v>
      </c>
      <c r="H98" s="18"/>
      <c r="I98" s="18"/>
      <c r="J98" s="19"/>
    </row>
    <row r="99" spans="5:10" x14ac:dyDescent="0.2">
      <c r="E99" s="17"/>
      <c r="F99" s="18"/>
      <c r="G99" s="25"/>
      <c r="H99" s="18"/>
      <c r="I99" s="18"/>
      <c r="J99" s="19"/>
    </row>
    <row r="100" spans="5:10" x14ac:dyDescent="0.2">
      <c r="E100" s="17" t="s">
        <v>130</v>
      </c>
      <c r="F100" s="18"/>
      <c r="G100" s="50">
        <f>SUM(G97:G99)</f>
        <v>-1200000</v>
      </c>
      <c r="H100" s="18"/>
      <c r="I100" s="18"/>
      <c r="J100" s="19"/>
    </row>
  </sheetData>
  <mergeCells count="91">
    <mergeCell ref="A6:E6"/>
    <mergeCell ref="A1:N1"/>
    <mergeCell ref="A2:N2"/>
    <mergeCell ref="M5:N5"/>
    <mergeCell ref="D21:E21"/>
    <mergeCell ref="J6:M6"/>
    <mergeCell ref="J7:N7"/>
    <mergeCell ref="J8:N8"/>
    <mergeCell ref="J9:N9"/>
    <mergeCell ref="J10:N10"/>
    <mergeCell ref="J11:N11"/>
    <mergeCell ref="J12:N12"/>
    <mergeCell ref="J13:N13"/>
    <mergeCell ref="J14:N14"/>
    <mergeCell ref="J15:N15"/>
    <mergeCell ref="J19:N19"/>
    <mergeCell ref="J23:N23"/>
    <mergeCell ref="B7:E7"/>
    <mergeCell ref="D8:E8"/>
    <mergeCell ref="D22:E22"/>
    <mergeCell ref="J17:N17"/>
    <mergeCell ref="J16:N16"/>
    <mergeCell ref="J20:N20"/>
    <mergeCell ref="J21:N21"/>
    <mergeCell ref="J22:N22"/>
    <mergeCell ref="J18:N18"/>
    <mergeCell ref="J24:N24"/>
    <mergeCell ref="J25:N25"/>
    <mergeCell ref="J26:N26"/>
    <mergeCell ref="J45:N45"/>
    <mergeCell ref="J44:N44"/>
    <mergeCell ref="J30:N30"/>
    <mergeCell ref="J40:N40"/>
    <mergeCell ref="J39:N39"/>
    <mergeCell ref="J28:N28"/>
    <mergeCell ref="J31:N31"/>
    <mergeCell ref="J32:N32"/>
    <mergeCell ref="J35:N35"/>
    <mergeCell ref="J46:N46"/>
    <mergeCell ref="J27:N27"/>
    <mergeCell ref="J33:N33"/>
    <mergeCell ref="J36:N36"/>
    <mergeCell ref="J37:N37"/>
    <mergeCell ref="J38:N38"/>
    <mergeCell ref="J42:N42"/>
    <mergeCell ref="J43:N43"/>
    <mergeCell ref="J34:N34"/>
    <mergeCell ref="J41:N41"/>
    <mergeCell ref="J29:N29"/>
    <mergeCell ref="J65:N65"/>
    <mergeCell ref="J55:N55"/>
    <mergeCell ref="J56:N56"/>
    <mergeCell ref="J57:N57"/>
    <mergeCell ref="J58:N58"/>
    <mergeCell ref="J60:N60"/>
    <mergeCell ref="J59:N59"/>
    <mergeCell ref="J61:N61"/>
    <mergeCell ref="D71:E71"/>
    <mergeCell ref="J70:N70"/>
    <mergeCell ref="D70:E70"/>
    <mergeCell ref="J62:M62"/>
    <mergeCell ref="J71:N71"/>
    <mergeCell ref="J66:N66"/>
    <mergeCell ref="J67:N67"/>
    <mergeCell ref="J68:N68"/>
    <mergeCell ref="J69:N69"/>
    <mergeCell ref="A62:E62"/>
    <mergeCell ref="J63:N63"/>
    <mergeCell ref="J64:N64"/>
    <mergeCell ref="B63:E63"/>
    <mergeCell ref="D68:E68"/>
    <mergeCell ref="D69:E69"/>
    <mergeCell ref="D64:E64"/>
    <mergeCell ref="J52:N52"/>
    <mergeCell ref="J53:N53"/>
    <mergeCell ref="J54:N54"/>
    <mergeCell ref="J47:N47"/>
    <mergeCell ref="J48:N48"/>
    <mergeCell ref="J49:N49"/>
    <mergeCell ref="J50:N50"/>
    <mergeCell ref="J51:N51"/>
    <mergeCell ref="D65:E65"/>
    <mergeCell ref="D66:E66"/>
    <mergeCell ref="D67:E67"/>
    <mergeCell ref="D61:E61"/>
    <mergeCell ref="D23:E23"/>
    <mergeCell ref="D46:E46"/>
    <mergeCell ref="D49:E49"/>
    <mergeCell ref="D57:E57"/>
    <mergeCell ref="D59:E59"/>
    <mergeCell ref="D60:E60"/>
  </mergeCells>
  <phoneticPr fontId="2"/>
  <printOptions horizontalCentered="1"/>
  <pageMargins left="0.51181102362204722" right="0.51181102362204722" top="0.51181102362204722" bottom="0.39370078740157483" header="0.31496062992125984" footer="0.31496062992125984"/>
  <pageSetup paperSize="9" scale="88" orientation="portrait" r:id="rId1"/>
  <rowBreaks count="1" manualBreakCount="1">
    <brk id="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topLeftCell="A19" zoomScaleNormal="100" workbookViewId="0">
      <selection activeCell="F35" sqref="F35"/>
    </sheetView>
  </sheetViews>
  <sheetFormatPr defaultColWidth="9" defaultRowHeight="13" x14ac:dyDescent="0.2"/>
  <cols>
    <col min="1" max="2" width="2.6328125" style="1" customWidth="1"/>
    <col min="3" max="4" width="2.453125" style="1" customWidth="1"/>
    <col min="5" max="5" width="23.7265625" style="1" customWidth="1"/>
    <col min="6" max="8" width="15" style="1" customWidth="1"/>
    <col min="9" max="16384" width="9" style="1"/>
  </cols>
  <sheetData>
    <row r="1" spans="1:8" ht="29.25" customHeight="1" x14ac:dyDescent="0.2">
      <c r="A1" s="107" t="s">
        <v>108</v>
      </c>
      <c r="B1" s="107"/>
      <c r="C1" s="107"/>
      <c r="D1" s="107"/>
      <c r="E1" s="107"/>
      <c r="F1" s="107"/>
      <c r="G1" s="107"/>
      <c r="H1" s="107"/>
    </row>
    <row r="2" spans="1:8" ht="16.5" customHeight="1" x14ac:dyDescent="0.2">
      <c r="A2" s="117" t="s">
        <v>150</v>
      </c>
      <c r="B2" s="117"/>
      <c r="C2" s="117"/>
      <c r="D2" s="117"/>
      <c r="E2" s="117"/>
      <c r="F2" s="117"/>
      <c r="G2" s="117"/>
      <c r="H2" s="117"/>
    </row>
    <row r="3" spans="1:8" ht="16.5" customHeight="1" x14ac:dyDescent="0.2"/>
    <row r="4" spans="1:8" ht="16.5" customHeight="1" x14ac:dyDescent="0.2">
      <c r="A4" s="1" t="s">
        <v>0</v>
      </c>
    </row>
    <row r="5" spans="1:8" ht="16.5" customHeight="1" x14ac:dyDescent="0.2">
      <c r="A5" s="1" t="s">
        <v>1</v>
      </c>
      <c r="H5" s="24" t="s">
        <v>69</v>
      </c>
    </row>
    <row r="6" spans="1:8" ht="25.5" customHeight="1" x14ac:dyDescent="0.2">
      <c r="A6" s="118" t="s">
        <v>5</v>
      </c>
      <c r="B6" s="118"/>
      <c r="C6" s="118"/>
      <c r="D6" s="118"/>
      <c r="E6" s="90"/>
      <c r="F6" s="3" t="s">
        <v>101</v>
      </c>
      <c r="G6" s="90" t="s">
        <v>102</v>
      </c>
      <c r="H6" s="119"/>
    </row>
    <row r="7" spans="1:8" ht="25.5" customHeight="1" x14ac:dyDescent="0.2">
      <c r="A7" s="5" t="s">
        <v>2</v>
      </c>
      <c r="B7" s="6"/>
      <c r="C7" s="6"/>
      <c r="D7" s="6"/>
      <c r="E7" s="6"/>
      <c r="F7" s="7"/>
      <c r="G7" s="114"/>
      <c r="H7" s="93"/>
    </row>
    <row r="8" spans="1:8" ht="25.5" customHeight="1" x14ac:dyDescent="0.2">
      <c r="A8" s="5"/>
      <c r="B8" s="6" t="s">
        <v>3</v>
      </c>
      <c r="C8" s="6"/>
      <c r="D8" s="6"/>
      <c r="E8" s="6"/>
      <c r="F8" s="7"/>
      <c r="G8" s="115"/>
      <c r="H8" s="59"/>
    </row>
    <row r="9" spans="1:8" ht="25.5" customHeight="1" x14ac:dyDescent="0.2">
      <c r="A9" s="5"/>
      <c r="B9" s="6"/>
      <c r="C9" s="6"/>
      <c r="D9" s="6"/>
      <c r="E9" s="6" t="s">
        <v>4</v>
      </c>
      <c r="F9" s="7">
        <v>19391524</v>
      </c>
      <c r="G9" s="115"/>
      <c r="H9" s="59"/>
    </row>
    <row r="10" spans="1:8" ht="25.5" customHeight="1" x14ac:dyDescent="0.2">
      <c r="A10" s="5"/>
      <c r="B10" s="6"/>
      <c r="C10" s="6"/>
      <c r="D10" s="116" t="s">
        <v>6</v>
      </c>
      <c r="E10" s="116"/>
      <c r="F10" s="8">
        <f>SUM(F9:F9)</f>
        <v>19391524</v>
      </c>
      <c r="G10" s="111"/>
      <c r="H10" s="57"/>
    </row>
    <row r="11" spans="1:8" ht="25.5" customHeight="1" thickBot="1" x14ac:dyDescent="0.25">
      <c r="A11" s="5"/>
      <c r="B11" s="6"/>
      <c r="C11" s="6"/>
      <c r="D11" s="116" t="s">
        <v>8</v>
      </c>
      <c r="E11" s="116"/>
      <c r="F11" s="10">
        <f>F10</f>
        <v>19391524</v>
      </c>
      <c r="G11" s="115"/>
      <c r="H11" s="59"/>
    </row>
    <row r="12" spans="1:8" ht="25.5" customHeight="1" thickTop="1" x14ac:dyDescent="0.2">
      <c r="A12" s="5" t="s">
        <v>11</v>
      </c>
      <c r="B12" s="6"/>
      <c r="C12" s="6"/>
      <c r="D12" s="11"/>
      <c r="E12" s="11"/>
      <c r="F12" s="7"/>
      <c r="G12" s="120"/>
      <c r="H12" s="121"/>
    </row>
    <row r="13" spans="1:8" ht="25.5" customHeight="1" x14ac:dyDescent="0.2">
      <c r="A13" s="5"/>
      <c r="B13" s="6" t="s">
        <v>12</v>
      </c>
      <c r="C13" s="6"/>
      <c r="D13" s="6"/>
      <c r="E13" s="6"/>
      <c r="F13" s="7"/>
      <c r="G13" s="115"/>
      <c r="H13" s="59"/>
    </row>
    <row r="14" spans="1:8" ht="25.5" customHeight="1" x14ac:dyDescent="0.2">
      <c r="A14" s="5"/>
      <c r="B14" s="6"/>
      <c r="C14" s="6"/>
      <c r="D14" s="6"/>
      <c r="E14" s="6" t="s">
        <v>7</v>
      </c>
      <c r="F14" s="7">
        <v>0</v>
      </c>
      <c r="G14" s="115"/>
      <c r="H14" s="59"/>
    </row>
    <row r="15" spans="1:8" ht="25.5" customHeight="1" x14ac:dyDescent="0.2">
      <c r="A15" s="5"/>
      <c r="B15" s="6"/>
      <c r="C15" s="6"/>
      <c r="D15" s="116" t="s">
        <v>9</v>
      </c>
      <c r="E15" s="116"/>
      <c r="F15" s="8">
        <f>F14</f>
        <v>0</v>
      </c>
      <c r="G15" s="111"/>
      <c r="H15" s="57"/>
    </row>
    <row r="16" spans="1:8" ht="25.5" customHeight="1" x14ac:dyDescent="0.2">
      <c r="A16" s="5"/>
      <c r="B16" s="6" t="s">
        <v>53</v>
      </c>
      <c r="C16" s="6"/>
      <c r="D16" s="6"/>
      <c r="E16" s="6"/>
      <c r="F16" s="39"/>
      <c r="G16" s="115"/>
      <c r="H16" s="59"/>
    </row>
    <row r="17" spans="1:8" ht="25.5" customHeight="1" x14ac:dyDescent="0.2">
      <c r="A17" s="5"/>
      <c r="B17" s="6"/>
      <c r="C17" s="6"/>
      <c r="D17" s="6"/>
      <c r="E17" s="42" t="s">
        <v>54</v>
      </c>
      <c r="F17" s="43">
        <v>3400000</v>
      </c>
      <c r="G17" s="115"/>
      <c r="H17" s="59"/>
    </row>
    <row r="18" spans="1:8" ht="25.5" customHeight="1" x14ac:dyDescent="0.2">
      <c r="A18" s="5"/>
      <c r="B18" s="6"/>
      <c r="C18" s="6"/>
      <c r="D18" s="116" t="s">
        <v>59</v>
      </c>
      <c r="E18" s="116"/>
      <c r="F18" s="8">
        <f>SUM(F17)</f>
        <v>3400000</v>
      </c>
      <c r="G18" s="114"/>
      <c r="H18" s="93"/>
    </row>
    <row r="19" spans="1:8" ht="25.5" customHeight="1" x14ac:dyDescent="0.2">
      <c r="A19" s="5"/>
      <c r="B19" s="6"/>
      <c r="C19" s="6"/>
      <c r="D19" s="116" t="s">
        <v>10</v>
      </c>
      <c r="E19" s="116"/>
      <c r="F19" s="8">
        <f>F15+F18</f>
        <v>3400000</v>
      </c>
      <c r="G19" s="111"/>
      <c r="H19" s="57"/>
    </row>
    <row r="20" spans="1:8" ht="25.5" customHeight="1" x14ac:dyDescent="0.2">
      <c r="A20" s="5" t="s">
        <v>13</v>
      </c>
      <c r="B20" s="6"/>
      <c r="C20" s="6"/>
      <c r="D20" s="6"/>
      <c r="E20" s="6"/>
      <c r="F20" s="7"/>
      <c r="G20" s="115"/>
      <c r="H20" s="59"/>
    </row>
    <row r="21" spans="1:8" ht="25.5" customHeight="1" x14ac:dyDescent="0.2">
      <c r="A21" s="5" t="s">
        <v>14</v>
      </c>
      <c r="B21" s="6" t="s">
        <v>15</v>
      </c>
      <c r="C21" s="6"/>
      <c r="D21" s="6"/>
      <c r="E21" s="6"/>
      <c r="F21" s="7"/>
      <c r="G21" s="115"/>
      <c r="H21" s="59"/>
    </row>
    <row r="22" spans="1:8" ht="25.5" customHeight="1" x14ac:dyDescent="0.2">
      <c r="A22" s="5"/>
      <c r="B22" s="6"/>
      <c r="C22" s="6"/>
      <c r="D22" s="6"/>
      <c r="E22" s="6" t="s">
        <v>16</v>
      </c>
      <c r="F22" s="7">
        <v>15756799</v>
      </c>
      <c r="G22" s="115"/>
      <c r="H22" s="59"/>
    </row>
    <row r="23" spans="1:8" ht="25.5" customHeight="1" x14ac:dyDescent="0.2">
      <c r="A23" s="5"/>
      <c r="B23" s="6"/>
      <c r="C23" s="6"/>
      <c r="D23" s="6"/>
      <c r="E23" s="6" t="s">
        <v>17</v>
      </c>
      <c r="F23" s="33">
        <v>234725</v>
      </c>
      <c r="G23" s="115"/>
      <c r="H23" s="59"/>
    </row>
    <row r="24" spans="1:8" ht="25.5" customHeight="1" x14ac:dyDescent="0.2">
      <c r="A24" s="5"/>
      <c r="B24" s="6"/>
      <c r="C24" s="6"/>
      <c r="D24" s="6" t="s">
        <v>18</v>
      </c>
      <c r="E24" s="6"/>
      <c r="F24" s="8">
        <f>SUM(F22:F23)</f>
        <v>15991524</v>
      </c>
      <c r="G24" s="111"/>
      <c r="H24" s="57"/>
    </row>
    <row r="25" spans="1:8" ht="25.5" customHeight="1" x14ac:dyDescent="0.2">
      <c r="A25" s="5"/>
      <c r="B25" s="6"/>
      <c r="C25" s="6"/>
      <c r="D25" s="6" t="s">
        <v>19</v>
      </c>
      <c r="E25" s="6"/>
      <c r="F25" s="8">
        <f>F24</f>
        <v>15991524</v>
      </c>
      <c r="G25" s="111"/>
      <c r="H25" s="57"/>
    </row>
    <row r="26" spans="1:8" ht="25.5" customHeight="1" thickBot="1" x14ac:dyDescent="0.25">
      <c r="A26" s="12"/>
      <c r="B26" s="13"/>
      <c r="C26" s="13"/>
      <c r="D26" s="13" t="s">
        <v>20</v>
      </c>
      <c r="E26" s="13"/>
      <c r="F26" s="10">
        <f>F19+F25</f>
        <v>19391524</v>
      </c>
      <c r="G26" s="112"/>
      <c r="H26" s="113"/>
    </row>
    <row r="27" spans="1:8" ht="13.5" thickTop="1" x14ac:dyDescent="0.2"/>
    <row r="35" spans="6:7" x14ac:dyDescent="0.2">
      <c r="F35" s="1" t="s">
        <v>164</v>
      </c>
      <c r="G35" s="1">
        <v>18460824</v>
      </c>
    </row>
    <row r="36" spans="6:7" x14ac:dyDescent="0.2">
      <c r="F36" s="1" t="s">
        <v>165</v>
      </c>
      <c r="G36" s="1">
        <v>234725</v>
      </c>
    </row>
    <row r="37" spans="6:7" x14ac:dyDescent="0.2">
      <c r="F37" s="1" t="s">
        <v>166</v>
      </c>
      <c r="G37" s="1">
        <v>800000</v>
      </c>
    </row>
    <row r="38" spans="6:7" x14ac:dyDescent="0.2">
      <c r="F38" s="1" t="s">
        <v>167</v>
      </c>
      <c r="G38" s="1">
        <v>-72000</v>
      </c>
    </row>
    <row r="39" spans="6:7" x14ac:dyDescent="0.2">
      <c r="F39" s="1" t="s">
        <v>168</v>
      </c>
      <c r="G39" s="1">
        <v>-32025</v>
      </c>
    </row>
    <row r="40" spans="6:7" x14ac:dyDescent="0.2">
      <c r="F40" s="1" t="s">
        <v>169</v>
      </c>
      <c r="G40" s="1">
        <f>SUM(G35:G39)</f>
        <v>19391524</v>
      </c>
    </row>
  </sheetData>
  <mergeCells count="29">
    <mergeCell ref="D15:E15"/>
    <mergeCell ref="D19:E19"/>
    <mergeCell ref="A1:H1"/>
    <mergeCell ref="A2:H2"/>
    <mergeCell ref="A6:E6"/>
    <mergeCell ref="D10:E10"/>
    <mergeCell ref="D11:E11"/>
    <mergeCell ref="D18:E18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23:H23"/>
    <mergeCell ref="G24:H24"/>
    <mergeCell ref="G25:H25"/>
    <mergeCell ref="G26:H26"/>
    <mergeCell ref="G18:H18"/>
    <mergeCell ref="G19:H19"/>
    <mergeCell ref="G20:H20"/>
    <mergeCell ref="G21:H21"/>
    <mergeCell ref="G22:H22"/>
  </mergeCells>
  <phoneticPr fontId="2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topLeftCell="A4" zoomScaleNormal="100" workbookViewId="0">
      <selection activeCell="H12" sqref="H12"/>
    </sheetView>
  </sheetViews>
  <sheetFormatPr defaultColWidth="9" defaultRowHeight="13" x14ac:dyDescent="0.2"/>
  <cols>
    <col min="1" max="6" width="13.90625" style="1" customWidth="1"/>
    <col min="7" max="16384" width="9" style="1"/>
  </cols>
  <sheetData>
    <row r="1" spans="1:6" ht="22.5" customHeight="1" x14ac:dyDescent="0.2">
      <c r="A1" s="107" t="s">
        <v>103</v>
      </c>
      <c r="B1" s="107"/>
      <c r="C1" s="107"/>
      <c r="D1" s="107"/>
      <c r="E1" s="107"/>
      <c r="F1" s="107"/>
    </row>
    <row r="2" spans="1:6" ht="21" customHeight="1" x14ac:dyDescent="0.2">
      <c r="A2" s="108"/>
      <c r="B2" s="108"/>
      <c r="C2" s="108"/>
      <c r="D2" s="108"/>
      <c r="E2" s="108"/>
      <c r="F2" s="108"/>
    </row>
    <row r="3" spans="1:6" ht="21" customHeight="1" x14ac:dyDescent="0.2"/>
    <row r="4" spans="1:6" ht="21" customHeight="1" x14ac:dyDescent="0.2">
      <c r="A4" s="1" t="s">
        <v>0</v>
      </c>
    </row>
    <row r="5" spans="1:6" ht="21" customHeight="1" x14ac:dyDescent="0.2">
      <c r="A5" s="1" t="s">
        <v>1</v>
      </c>
    </row>
    <row r="6" spans="1:6" ht="39.75" customHeight="1" x14ac:dyDescent="0.2">
      <c r="E6" s="24"/>
    </row>
    <row r="7" spans="1:6" ht="21" customHeight="1" x14ac:dyDescent="0.2">
      <c r="A7" s="1" t="s">
        <v>60</v>
      </c>
    </row>
    <row r="8" spans="1:6" ht="13.5" customHeight="1" x14ac:dyDescent="0.2">
      <c r="E8" s="24"/>
      <c r="F8" s="24" t="s">
        <v>69</v>
      </c>
    </row>
    <row r="9" spans="1:6" s="2" customFormat="1" ht="18" customHeight="1" x14ac:dyDescent="0.2">
      <c r="A9" s="118" t="s">
        <v>22</v>
      </c>
      <c r="B9" s="118" t="s">
        <v>61</v>
      </c>
      <c r="C9" s="118" t="s">
        <v>109</v>
      </c>
      <c r="D9" s="118" t="s">
        <v>110</v>
      </c>
      <c r="E9" s="118"/>
      <c r="F9" s="118" t="s">
        <v>64</v>
      </c>
    </row>
    <row r="10" spans="1:6" s="2" customFormat="1" ht="18" customHeight="1" x14ac:dyDescent="0.2">
      <c r="A10" s="118"/>
      <c r="B10" s="118"/>
      <c r="C10" s="118"/>
      <c r="D10" s="3" t="s">
        <v>62</v>
      </c>
      <c r="E10" s="3" t="s">
        <v>63</v>
      </c>
      <c r="F10" s="118"/>
    </row>
    <row r="11" spans="1:6" ht="36" customHeight="1" x14ac:dyDescent="0.2">
      <c r="A11" s="25" t="s">
        <v>66</v>
      </c>
      <c r="B11" s="25">
        <v>2600000</v>
      </c>
      <c r="C11" s="25">
        <v>800000</v>
      </c>
      <c r="D11" s="25">
        <v>0</v>
      </c>
      <c r="E11" s="25">
        <v>0</v>
      </c>
      <c r="F11" s="25">
        <f>+B11+C11-D11-E11</f>
        <v>3400000</v>
      </c>
    </row>
    <row r="12" spans="1:6" ht="36" customHeight="1" x14ac:dyDescent="0.2">
      <c r="A12" s="52"/>
      <c r="B12" s="25"/>
      <c r="C12" s="25"/>
      <c r="D12" s="25"/>
      <c r="E12" s="25"/>
      <c r="F12" s="25"/>
    </row>
    <row r="13" spans="1:6" ht="36" customHeight="1" x14ac:dyDescent="0.2">
      <c r="A13" s="3" t="s">
        <v>65</v>
      </c>
      <c r="B13" s="25">
        <f>SUM(B11:B12)</f>
        <v>2600000</v>
      </c>
      <c r="C13" s="25">
        <f>SUM(C11:C12)</f>
        <v>800000</v>
      </c>
      <c r="D13" s="25">
        <f>SUM(D11:D12)</f>
        <v>0</v>
      </c>
      <c r="E13" s="25">
        <f>SUM(E11:E12)</f>
        <v>0</v>
      </c>
      <c r="F13" s="25">
        <f>SUM(F11:F12)</f>
        <v>3400000</v>
      </c>
    </row>
  </sheetData>
  <mergeCells count="7">
    <mergeCell ref="A1:F1"/>
    <mergeCell ref="A2:F2"/>
    <mergeCell ref="A9:A10"/>
    <mergeCell ref="B9:B10"/>
    <mergeCell ref="C9:C10"/>
    <mergeCell ref="D9:E9"/>
    <mergeCell ref="F9:F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tabSelected="1" zoomScaleNormal="100" workbookViewId="0">
      <selection activeCell="E16" sqref="E16"/>
    </sheetView>
  </sheetViews>
  <sheetFormatPr defaultColWidth="9" defaultRowHeight="13" x14ac:dyDescent="0.2"/>
  <cols>
    <col min="1" max="1" width="15.26953125" style="1" customWidth="1"/>
    <col min="2" max="2" width="12.453125" style="1" customWidth="1"/>
    <col min="3" max="3" width="31.6328125" style="1" bestFit="1" customWidth="1"/>
    <col min="4" max="4" width="14" style="1" bestFit="1" customWidth="1"/>
    <col min="5" max="5" width="12.6328125" style="1" customWidth="1"/>
    <col min="6" max="16384" width="9" style="1"/>
  </cols>
  <sheetData>
    <row r="1" spans="1:5" ht="22.5" customHeight="1" x14ac:dyDescent="0.2">
      <c r="A1" s="107" t="s">
        <v>104</v>
      </c>
      <c r="B1" s="107"/>
      <c r="C1" s="107"/>
      <c r="D1" s="107"/>
      <c r="E1" s="107"/>
    </row>
    <row r="2" spans="1:5" ht="21" customHeight="1" x14ac:dyDescent="0.2">
      <c r="A2" s="108" t="str">
        <f>+貸借予算!A2</f>
        <v>令和 6年 １月３１日現在</v>
      </c>
      <c r="B2" s="108"/>
      <c r="C2" s="108"/>
      <c r="D2" s="108"/>
      <c r="E2" s="108"/>
    </row>
    <row r="3" spans="1:5" ht="21" customHeight="1" x14ac:dyDescent="0.2"/>
    <row r="4" spans="1:5" ht="21" customHeight="1" x14ac:dyDescent="0.2">
      <c r="A4" s="1" t="s">
        <v>0</v>
      </c>
    </row>
    <row r="5" spans="1:5" ht="21" customHeight="1" x14ac:dyDescent="0.2">
      <c r="A5" s="1" t="s">
        <v>1</v>
      </c>
      <c r="E5" s="24" t="s">
        <v>21</v>
      </c>
    </row>
    <row r="6" spans="1:5" s="2" customFormat="1" ht="21.75" customHeight="1" x14ac:dyDescent="0.2">
      <c r="A6" s="118" t="s">
        <v>41</v>
      </c>
      <c r="B6" s="118"/>
      <c r="C6" s="3" t="s">
        <v>43</v>
      </c>
      <c r="D6" s="3" t="s">
        <v>44</v>
      </c>
      <c r="E6" s="3" t="s">
        <v>101</v>
      </c>
    </row>
    <row r="7" spans="1:5" ht="21.75" customHeight="1" x14ac:dyDescent="0.2">
      <c r="A7" s="26" t="s">
        <v>42</v>
      </c>
      <c r="B7" s="30"/>
      <c r="C7" s="27"/>
      <c r="D7" s="30"/>
      <c r="E7" s="28"/>
    </row>
    <row r="8" spans="1:5" ht="21.75" customHeight="1" x14ac:dyDescent="0.2">
      <c r="A8" s="5"/>
      <c r="B8" s="31" t="s">
        <v>105</v>
      </c>
      <c r="C8" s="36" t="s">
        <v>106</v>
      </c>
      <c r="D8" s="37" t="s">
        <v>45</v>
      </c>
      <c r="E8" s="16">
        <v>19391524</v>
      </c>
    </row>
    <row r="9" spans="1:5" ht="21.75" customHeight="1" x14ac:dyDescent="0.2">
      <c r="A9" s="122" t="s">
        <v>6</v>
      </c>
      <c r="B9" s="122"/>
      <c r="C9" s="118"/>
      <c r="D9" s="118"/>
      <c r="E9" s="25">
        <f>SUM(E8:E8)</f>
        <v>19391524</v>
      </c>
    </row>
    <row r="10" spans="1:5" ht="21.75" customHeight="1" x14ac:dyDescent="0.2">
      <c r="A10" s="123" t="s">
        <v>8</v>
      </c>
      <c r="B10" s="122"/>
      <c r="C10" s="122"/>
      <c r="D10" s="122"/>
      <c r="E10" s="25">
        <f>E9</f>
        <v>19391524</v>
      </c>
    </row>
    <row r="11" spans="1:5" ht="21.75" customHeight="1" x14ac:dyDescent="0.2">
      <c r="A11" s="30" t="s">
        <v>46</v>
      </c>
      <c r="B11" s="30"/>
      <c r="C11" s="30"/>
      <c r="D11" s="30"/>
      <c r="E11" s="30"/>
    </row>
    <row r="12" spans="1:5" ht="21.75" customHeight="1" x14ac:dyDescent="0.2">
      <c r="A12" s="32"/>
      <c r="B12" s="32" t="s">
        <v>47</v>
      </c>
      <c r="C12" s="32" t="s">
        <v>48</v>
      </c>
      <c r="D12" s="32"/>
      <c r="E12" s="32">
        <v>0</v>
      </c>
    </row>
    <row r="13" spans="1:5" ht="21.75" customHeight="1" x14ac:dyDescent="0.2">
      <c r="A13" s="122" t="s">
        <v>9</v>
      </c>
      <c r="B13" s="122"/>
      <c r="C13" s="118"/>
      <c r="D13" s="118"/>
      <c r="E13" s="25">
        <f>SUM(E12)</f>
        <v>0</v>
      </c>
    </row>
    <row r="14" spans="1:5" ht="21.75" customHeight="1" x14ac:dyDescent="0.2">
      <c r="A14" s="30" t="s">
        <v>57</v>
      </c>
      <c r="B14" s="30"/>
      <c r="C14" s="30"/>
      <c r="D14" s="30"/>
      <c r="E14" s="30"/>
    </row>
    <row r="15" spans="1:5" ht="21.75" customHeight="1" x14ac:dyDescent="0.2">
      <c r="A15" s="32"/>
      <c r="B15" s="40" t="s">
        <v>58</v>
      </c>
      <c r="C15" s="32"/>
      <c r="D15" s="32"/>
      <c r="E15" s="41">
        <v>3400000</v>
      </c>
    </row>
    <row r="16" spans="1:5" ht="21.75" customHeight="1" x14ac:dyDescent="0.2">
      <c r="A16" s="122" t="s">
        <v>59</v>
      </c>
      <c r="B16" s="122"/>
      <c r="C16" s="118"/>
      <c r="D16" s="118"/>
      <c r="E16" s="25">
        <f>SUM(E15)</f>
        <v>3400000</v>
      </c>
    </row>
    <row r="17" spans="1:5" ht="21.75" customHeight="1" x14ac:dyDescent="0.2">
      <c r="A17" s="122" t="s">
        <v>10</v>
      </c>
      <c r="B17" s="122"/>
      <c r="C17" s="122"/>
      <c r="D17" s="122"/>
      <c r="E17" s="25">
        <f>E13+E16</f>
        <v>3400000</v>
      </c>
    </row>
    <row r="18" spans="1:5" ht="21.75" customHeight="1" x14ac:dyDescent="0.2">
      <c r="A18" s="122" t="s">
        <v>49</v>
      </c>
      <c r="B18" s="122"/>
      <c r="C18" s="122"/>
      <c r="D18" s="122"/>
      <c r="E18" s="25">
        <f>E10-E17</f>
        <v>15991524</v>
      </c>
    </row>
  </sheetData>
  <mergeCells count="12">
    <mergeCell ref="A17:D17"/>
    <mergeCell ref="A18:D18"/>
    <mergeCell ref="A1:E1"/>
    <mergeCell ref="A2:E2"/>
    <mergeCell ref="A6:B6"/>
    <mergeCell ref="A9:B9"/>
    <mergeCell ref="C9:D9"/>
    <mergeCell ref="A10:D10"/>
    <mergeCell ref="A13:B13"/>
    <mergeCell ref="C13:D13"/>
    <mergeCell ref="A16:B16"/>
    <mergeCell ref="C16:D1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収支予算</vt:lpstr>
      <vt:lpstr>貸借予算</vt:lpstr>
      <vt:lpstr>附属明細書</vt:lpstr>
      <vt:lpstr>財産</vt:lpstr>
      <vt:lpstr>収支予算!Print_Area</vt:lpstr>
      <vt:lpstr>貸借予算!Print_Area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井上会計</dc:creator>
  <cp:lastModifiedBy>wada</cp:lastModifiedBy>
  <cp:lastPrinted>2022-11-16T04:12:32Z</cp:lastPrinted>
  <dcterms:created xsi:type="dcterms:W3CDTF">2019-07-12T04:52:29Z</dcterms:created>
  <dcterms:modified xsi:type="dcterms:W3CDTF">2023-02-27T07:53:58Z</dcterms:modified>
</cp:coreProperties>
</file>