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wada\Documents\OCOA\05年3月理事会\"/>
    </mc:Choice>
  </mc:AlternateContent>
  <xr:revisionPtr revIDLastSave="0" documentId="8_{1BD65B78-F397-46CB-8BA9-4087F1A0D95D}" xr6:coauthVersionLast="47" xr6:coauthVersionMax="47" xr10:uidLastSave="{00000000-0000-0000-0000-000000000000}"/>
  <bookViews>
    <workbookView xWindow="-110" yWindow="-110" windowWidth="22780" windowHeight="14660" xr2:uid="{00000000-000D-0000-FFFF-FFFF00000000}"/>
  </bookViews>
  <sheets>
    <sheet name="予算決算" sheetId="2" r:id="rId1"/>
  </sheets>
  <definedNames>
    <definedName name="_xlnm.Print_Area" localSheetId="0">予算決算!$A$1:$O$82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2" l="1"/>
  <c r="M47" i="2"/>
  <c r="G64" i="2"/>
  <c r="M63" i="2"/>
  <c r="J62" i="2"/>
  <c r="G62" i="2"/>
  <c r="G10" i="2"/>
  <c r="J10" i="2"/>
  <c r="J23" i="2" s="1"/>
  <c r="M22" i="2"/>
  <c r="M10" i="2" l="1"/>
  <c r="M43" i="2"/>
  <c r="J60" i="2"/>
  <c r="G60" i="2"/>
  <c r="J51" i="2"/>
  <c r="M18" i="2"/>
  <c r="M59" i="2"/>
  <c r="M57" i="2"/>
  <c r="M34" i="2"/>
  <c r="M33" i="2"/>
  <c r="M60" i="2" l="1"/>
  <c r="G51" i="2"/>
  <c r="J48" i="2" l="1"/>
  <c r="J64" i="2" s="1"/>
  <c r="M58" i="2" l="1"/>
  <c r="M41" i="2" l="1"/>
  <c r="M40" i="2"/>
  <c r="M12" i="2"/>
  <c r="G25" i="2"/>
  <c r="M25" i="2" s="1"/>
  <c r="M26" i="2"/>
  <c r="M62" i="2" l="1"/>
  <c r="M11" i="2"/>
  <c r="G48" i="2" l="1"/>
  <c r="M48" i="2" l="1"/>
  <c r="M45" i="2"/>
  <c r="M44" i="2"/>
  <c r="M35" i="2"/>
  <c r="M32" i="2"/>
  <c r="M31" i="2"/>
  <c r="M30" i="2"/>
  <c r="J72" i="2" l="1"/>
  <c r="M72" i="2" s="1"/>
  <c r="M36" i="2"/>
  <c r="M16" i="2" l="1"/>
  <c r="M15" i="2"/>
  <c r="M14" i="2"/>
  <c r="M13" i="2"/>
  <c r="M19" i="2" l="1"/>
  <c r="M61" i="2" l="1"/>
  <c r="M27" i="2" l="1"/>
  <c r="M56" i="2"/>
  <c r="M55" i="2"/>
  <c r="M54" i="2"/>
  <c r="M53" i="2"/>
  <c r="M52" i="2"/>
  <c r="M50" i="2"/>
  <c r="M49" i="2"/>
  <c r="J65" i="2" l="1"/>
  <c r="M51" i="2"/>
  <c r="M77" i="2"/>
  <c r="M64" i="2" l="1"/>
  <c r="J79" i="2"/>
  <c r="M69" i="2" l="1"/>
  <c r="M71" i="2"/>
  <c r="M76" i="2"/>
  <c r="M28" i="2"/>
  <c r="M29" i="2"/>
  <c r="M37" i="2"/>
  <c r="M38" i="2"/>
  <c r="M39" i="2"/>
  <c r="M42" i="2"/>
  <c r="M46" i="2"/>
  <c r="M17" i="2"/>
  <c r="M20" i="2"/>
  <c r="M21" i="2"/>
  <c r="M23" i="2"/>
  <c r="G23" i="2" l="1"/>
  <c r="G65" i="2" l="1"/>
  <c r="J73" i="2" l="1"/>
  <c r="J75" i="2" s="1"/>
  <c r="G73" i="2"/>
  <c r="M65" i="2"/>
  <c r="J80" i="2" l="1"/>
</calcChain>
</file>

<file path=xl/sharedStrings.xml><?xml version="1.0" encoding="utf-8"?>
<sst xmlns="http://schemas.openxmlformats.org/spreadsheetml/2006/main" count="127" uniqueCount="88">
  <si>
    <t>一般社団法人大阪臨床整形外科医会</t>
    <rPh sb="0" eb="2">
      <t>イッパン</t>
    </rPh>
    <rPh sb="2" eb="4">
      <t>シャダン</t>
    </rPh>
    <rPh sb="4" eb="6">
      <t>ホウジン</t>
    </rPh>
    <rPh sb="6" eb="8">
      <t>オオサカ</t>
    </rPh>
    <rPh sb="8" eb="10">
      <t>リンショウ</t>
    </rPh>
    <rPh sb="10" eb="12">
      <t>セイケイ</t>
    </rPh>
    <rPh sb="12" eb="14">
      <t>ゲカ</t>
    </rPh>
    <rPh sb="14" eb="15">
      <t>イ</t>
    </rPh>
    <rPh sb="15" eb="16">
      <t>カイ</t>
    </rPh>
    <phoneticPr fontId="2"/>
  </si>
  <si>
    <t>科　目</t>
    <rPh sb="0" eb="1">
      <t>カ</t>
    </rPh>
    <rPh sb="2" eb="3">
      <t>メ</t>
    </rPh>
    <phoneticPr fontId="2"/>
  </si>
  <si>
    <t>Ⅰ．一般正味財産増減の部</t>
    <rPh sb="2" eb="4">
      <t>イッパン</t>
    </rPh>
    <rPh sb="4" eb="6">
      <t>ショウミ</t>
    </rPh>
    <rPh sb="6" eb="8">
      <t>ザイサン</t>
    </rPh>
    <rPh sb="8" eb="10">
      <t>ゾウゲン</t>
    </rPh>
    <rPh sb="11" eb="12">
      <t>ブ</t>
    </rPh>
    <phoneticPr fontId="2"/>
  </si>
  <si>
    <t>１．経常増減の部</t>
    <rPh sb="2" eb="4">
      <t>ケイジョウ</t>
    </rPh>
    <rPh sb="4" eb="6">
      <t>ゾウゲン</t>
    </rPh>
    <rPh sb="7" eb="8">
      <t>ブ</t>
    </rPh>
    <phoneticPr fontId="2"/>
  </si>
  <si>
    <t>経常収益</t>
  </si>
  <si>
    <t>収入</t>
    <rPh sb="0" eb="2">
      <t>シュウニュウ</t>
    </rPh>
    <phoneticPr fontId="2"/>
  </si>
  <si>
    <t>[</t>
    <phoneticPr fontId="2"/>
  </si>
  <si>
    <t>]</t>
    <phoneticPr fontId="2"/>
  </si>
  <si>
    <t>経常収益計</t>
    <rPh sb="0" eb="2">
      <t>ケイジョウ</t>
    </rPh>
    <rPh sb="2" eb="4">
      <t>シュウエキ</t>
    </rPh>
    <rPh sb="4" eb="5">
      <t>ケイ</t>
    </rPh>
    <phoneticPr fontId="2"/>
  </si>
  <si>
    <t>(２）</t>
    <phoneticPr fontId="2"/>
  </si>
  <si>
    <t>経常費用</t>
    <rPh sb="0" eb="2">
      <t>ケイジョウ</t>
    </rPh>
    <rPh sb="2" eb="4">
      <t>ヒヨウ</t>
    </rPh>
    <phoneticPr fontId="2"/>
  </si>
  <si>
    <t>会議費</t>
    <rPh sb="0" eb="3">
      <t>カイギヒ</t>
    </rPh>
    <phoneticPr fontId="2"/>
  </si>
  <si>
    <t>総会費</t>
    <rPh sb="0" eb="2">
      <t>ソウカイ</t>
    </rPh>
    <rPh sb="2" eb="3">
      <t>ヒ</t>
    </rPh>
    <phoneticPr fontId="2"/>
  </si>
  <si>
    <t>骨と関節の日活動費</t>
    <rPh sb="0" eb="1">
      <t>ホネ</t>
    </rPh>
    <rPh sb="2" eb="4">
      <t>カンセツ</t>
    </rPh>
    <rPh sb="5" eb="6">
      <t>ヒ</t>
    </rPh>
    <rPh sb="6" eb="8">
      <t>カツドウ</t>
    </rPh>
    <rPh sb="8" eb="9">
      <t>ヒ</t>
    </rPh>
    <phoneticPr fontId="2"/>
  </si>
  <si>
    <t>出務交通費</t>
    <rPh sb="0" eb="2">
      <t>シュツム</t>
    </rPh>
    <rPh sb="2" eb="5">
      <t>コウツウヒ</t>
    </rPh>
    <phoneticPr fontId="2"/>
  </si>
  <si>
    <t>助成金OCOA療法士会</t>
    <rPh sb="0" eb="3">
      <t>ジョセイキン</t>
    </rPh>
    <rPh sb="7" eb="10">
      <t>リョウホウシ</t>
    </rPh>
    <rPh sb="10" eb="11">
      <t>カイ</t>
    </rPh>
    <phoneticPr fontId="2"/>
  </si>
  <si>
    <t>会計事務手数料</t>
    <rPh sb="0" eb="2">
      <t>カイケイ</t>
    </rPh>
    <rPh sb="2" eb="4">
      <t>ジム</t>
    </rPh>
    <rPh sb="4" eb="7">
      <t>テスウリョウ</t>
    </rPh>
    <phoneticPr fontId="2"/>
  </si>
  <si>
    <t>福利厚生費</t>
    <rPh sb="0" eb="2">
      <t>フクリ</t>
    </rPh>
    <rPh sb="2" eb="5">
      <t>コウセイヒ</t>
    </rPh>
    <phoneticPr fontId="2"/>
  </si>
  <si>
    <t>手数料</t>
    <rPh sb="0" eb="3">
      <t>テスウリョウ</t>
    </rPh>
    <phoneticPr fontId="2"/>
  </si>
  <si>
    <t>通信費</t>
    <rPh sb="0" eb="3">
      <t>ツウシンヒ</t>
    </rPh>
    <phoneticPr fontId="2"/>
  </si>
  <si>
    <t>慶弔費</t>
    <rPh sb="0" eb="2">
      <t>ケイチョウ</t>
    </rPh>
    <rPh sb="2" eb="3">
      <t>ヒ</t>
    </rPh>
    <phoneticPr fontId="2"/>
  </si>
  <si>
    <t>消耗品費</t>
    <rPh sb="0" eb="3">
      <t>ショウモウヒン</t>
    </rPh>
    <rPh sb="3" eb="4">
      <t>ヒ</t>
    </rPh>
    <phoneticPr fontId="2"/>
  </si>
  <si>
    <t>当期経常費増減額</t>
    <rPh sb="0" eb="2">
      <t>トウキ</t>
    </rPh>
    <rPh sb="2" eb="5">
      <t>ケイジョウヒ</t>
    </rPh>
    <rPh sb="5" eb="8">
      <t>ゾウゲンガク</t>
    </rPh>
    <phoneticPr fontId="2"/>
  </si>
  <si>
    <t>２．経常外増減の部</t>
    <rPh sb="2" eb="4">
      <t>ケイジョウ</t>
    </rPh>
    <rPh sb="4" eb="5">
      <t>ガイ</t>
    </rPh>
    <rPh sb="5" eb="7">
      <t>ゾウゲン</t>
    </rPh>
    <rPh sb="8" eb="9">
      <t>ブ</t>
    </rPh>
    <phoneticPr fontId="2"/>
  </si>
  <si>
    <t>経常外収益</t>
    <rPh sb="0" eb="2">
      <t>ケイジョウ</t>
    </rPh>
    <rPh sb="2" eb="3">
      <t>ガイ</t>
    </rPh>
    <rPh sb="3" eb="5">
      <t>シュウエキ</t>
    </rPh>
    <phoneticPr fontId="2"/>
  </si>
  <si>
    <t>経常外費用</t>
    <rPh sb="0" eb="2">
      <t>ケイジョウ</t>
    </rPh>
    <rPh sb="2" eb="3">
      <t>ガイ</t>
    </rPh>
    <rPh sb="3" eb="5">
      <t>ヒヨウ</t>
    </rPh>
    <phoneticPr fontId="2"/>
  </si>
  <si>
    <t>経常外収益計</t>
    <rPh sb="0" eb="2">
      <t>ケイジョウ</t>
    </rPh>
    <rPh sb="2" eb="3">
      <t>ガイ</t>
    </rPh>
    <rPh sb="3" eb="5">
      <t>シュウエキ</t>
    </rPh>
    <rPh sb="5" eb="6">
      <t>ケイ</t>
    </rPh>
    <phoneticPr fontId="2"/>
  </si>
  <si>
    <t>経常外費用計</t>
    <rPh sb="0" eb="2">
      <t>ケイジョウ</t>
    </rPh>
    <rPh sb="2" eb="3">
      <t>ガイ</t>
    </rPh>
    <rPh sb="3" eb="5">
      <t>ヒヨウ</t>
    </rPh>
    <rPh sb="5" eb="6">
      <t>ケイ</t>
    </rPh>
    <phoneticPr fontId="2"/>
  </si>
  <si>
    <t>当期経常外増減額</t>
    <rPh sb="0" eb="2">
      <t>トウキ</t>
    </rPh>
    <rPh sb="2" eb="4">
      <t>ケイジョウ</t>
    </rPh>
    <rPh sb="4" eb="5">
      <t>ガイ</t>
    </rPh>
    <rPh sb="5" eb="7">
      <t>ゾウゲン</t>
    </rPh>
    <rPh sb="7" eb="8">
      <t>ガク</t>
    </rPh>
    <phoneticPr fontId="2"/>
  </si>
  <si>
    <t>一般正味財産期首残高</t>
    <rPh sb="0" eb="2">
      <t>イッパン</t>
    </rPh>
    <rPh sb="2" eb="4">
      <t>ショウミ</t>
    </rPh>
    <rPh sb="4" eb="6">
      <t>ザイサン</t>
    </rPh>
    <rPh sb="6" eb="8">
      <t>キシュ</t>
    </rPh>
    <rPh sb="8" eb="10">
      <t>ザンダカ</t>
    </rPh>
    <phoneticPr fontId="2"/>
  </si>
  <si>
    <t>一般正味財産期末残高</t>
    <rPh sb="0" eb="2">
      <t>イッパン</t>
    </rPh>
    <rPh sb="2" eb="4">
      <t>ショウミ</t>
    </rPh>
    <rPh sb="4" eb="6">
      <t>ザイサン</t>
    </rPh>
    <rPh sb="6" eb="8">
      <t>キマツ</t>
    </rPh>
    <rPh sb="8" eb="10">
      <t>ザンダカ</t>
    </rPh>
    <phoneticPr fontId="2"/>
  </si>
  <si>
    <t>Ⅱ．指定正味財産増減の部</t>
    <rPh sb="2" eb="4">
      <t>シテイ</t>
    </rPh>
    <rPh sb="4" eb="6">
      <t>ショウミ</t>
    </rPh>
    <rPh sb="6" eb="8">
      <t>ザイサン</t>
    </rPh>
    <rPh sb="8" eb="10">
      <t>ゾウゲン</t>
    </rPh>
    <rPh sb="11" eb="12">
      <t>ブ</t>
    </rPh>
    <phoneticPr fontId="2"/>
  </si>
  <si>
    <t>当期指定正味財産増減額</t>
    <rPh sb="0" eb="2">
      <t>トウキ</t>
    </rPh>
    <rPh sb="2" eb="4">
      <t>シテイ</t>
    </rPh>
    <rPh sb="4" eb="6">
      <t>ショウミ</t>
    </rPh>
    <rPh sb="6" eb="8">
      <t>ザイサン</t>
    </rPh>
    <rPh sb="8" eb="10">
      <t>ゾウゲン</t>
    </rPh>
    <rPh sb="10" eb="11">
      <t>ガク</t>
    </rPh>
    <phoneticPr fontId="2"/>
  </si>
  <si>
    <t>指定正味財産期首残高</t>
    <rPh sb="0" eb="2">
      <t>シテイ</t>
    </rPh>
    <rPh sb="2" eb="4">
      <t>ショウミ</t>
    </rPh>
    <rPh sb="4" eb="6">
      <t>ザイサン</t>
    </rPh>
    <rPh sb="6" eb="8">
      <t>キシュ</t>
    </rPh>
    <rPh sb="8" eb="10">
      <t>ザンダカ</t>
    </rPh>
    <phoneticPr fontId="2"/>
  </si>
  <si>
    <t>指定正味財産期末残高</t>
    <rPh sb="0" eb="2">
      <t>シテイ</t>
    </rPh>
    <rPh sb="2" eb="4">
      <t>ショウミ</t>
    </rPh>
    <rPh sb="4" eb="6">
      <t>ザイサン</t>
    </rPh>
    <rPh sb="6" eb="8">
      <t>キマツ</t>
    </rPh>
    <rPh sb="8" eb="10">
      <t>ザンダカ</t>
    </rPh>
    <phoneticPr fontId="2"/>
  </si>
  <si>
    <t>Ⅲ．正味財産期末残高</t>
    <rPh sb="2" eb="4">
      <t>ショウミ</t>
    </rPh>
    <rPh sb="4" eb="6">
      <t>ザイサン</t>
    </rPh>
    <rPh sb="6" eb="8">
      <t>キマツ</t>
    </rPh>
    <rPh sb="8" eb="10">
      <t>ザンダカ</t>
    </rPh>
    <phoneticPr fontId="2"/>
  </si>
  <si>
    <t>(1）</t>
    <phoneticPr fontId="2"/>
  </si>
  <si>
    <t>当期一般正味財産増減額</t>
    <rPh sb="0" eb="2">
      <t>トウキ</t>
    </rPh>
    <rPh sb="2" eb="8">
      <t>イッパンショウミザイサン</t>
    </rPh>
    <rPh sb="8" eb="10">
      <t>ゾウゲン</t>
    </rPh>
    <rPh sb="10" eb="11">
      <t>ガク</t>
    </rPh>
    <phoneticPr fontId="2"/>
  </si>
  <si>
    <t>事業費</t>
    <rPh sb="0" eb="3">
      <t>ジギョウヒ</t>
    </rPh>
    <phoneticPr fontId="2"/>
  </si>
  <si>
    <t>総務費</t>
    <rPh sb="0" eb="3">
      <t>ソウムヒ</t>
    </rPh>
    <phoneticPr fontId="2"/>
  </si>
  <si>
    <t>管理費</t>
    <rPh sb="0" eb="3">
      <t>カンリヒ</t>
    </rPh>
    <phoneticPr fontId="2"/>
  </si>
  <si>
    <t>繰入金等</t>
    <rPh sb="0" eb="2">
      <t>クリイレ</t>
    </rPh>
    <rPh sb="2" eb="3">
      <t>キン</t>
    </rPh>
    <rPh sb="3" eb="4">
      <t>トウ</t>
    </rPh>
    <phoneticPr fontId="2"/>
  </si>
  <si>
    <t>50周年引当金繰入</t>
    <rPh sb="2" eb="4">
      <t>シュウネン</t>
    </rPh>
    <rPh sb="4" eb="6">
      <t>ヒキアテ</t>
    </rPh>
    <rPh sb="6" eb="7">
      <t>キン</t>
    </rPh>
    <rPh sb="7" eb="9">
      <t>クリイレ</t>
    </rPh>
    <phoneticPr fontId="2"/>
  </si>
  <si>
    <t>特別研修会</t>
    <rPh sb="0" eb="2">
      <t>トクベツ</t>
    </rPh>
    <rPh sb="2" eb="4">
      <t>ケンシュウ</t>
    </rPh>
    <rPh sb="4" eb="5">
      <t>カイ</t>
    </rPh>
    <phoneticPr fontId="2"/>
  </si>
  <si>
    <t>ＳＬＯＣ 団体寄付金</t>
    <rPh sb="5" eb="7">
      <t>ダンタイ</t>
    </rPh>
    <rPh sb="7" eb="10">
      <t>キフキン</t>
    </rPh>
    <phoneticPr fontId="2"/>
  </si>
  <si>
    <t>経常費用計</t>
    <rPh sb="0" eb="2">
      <t>ケイジョウ</t>
    </rPh>
    <rPh sb="2" eb="4">
      <t>ヒヨウ</t>
    </rPh>
    <rPh sb="4" eb="5">
      <t>ケイ</t>
    </rPh>
    <phoneticPr fontId="2"/>
  </si>
  <si>
    <t>定例研修会</t>
    <rPh sb="0" eb="2">
      <t>テイレイ</t>
    </rPh>
    <rPh sb="2" eb="5">
      <t>ケンシュウカイ</t>
    </rPh>
    <phoneticPr fontId="2"/>
  </si>
  <si>
    <t>会報印刷費</t>
    <rPh sb="0" eb="2">
      <t>カイホウ</t>
    </rPh>
    <rPh sb="2" eb="4">
      <t>インサツ</t>
    </rPh>
    <rPh sb="4" eb="5">
      <t>ヒ</t>
    </rPh>
    <phoneticPr fontId="2"/>
  </si>
  <si>
    <t>広告費（ホームページ維持費）</t>
    <rPh sb="0" eb="3">
      <t>コウコクヒ</t>
    </rPh>
    <rPh sb="10" eb="12">
      <t>イジ</t>
    </rPh>
    <phoneticPr fontId="2"/>
  </si>
  <si>
    <t>レジメ印刷費</t>
    <rPh sb="3" eb="5">
      <t>インサツ</t>
    </rPh>
    <rPh sb="5" eb="6">
      <t>ヒ</t>
    </rPh>
    <phoneticPr fontId="2"/>
  </si>
  <si>
    <t>封筒等印刷代</t>
    <rPh sb="0" eb="2">
      <t>フウトウ</t>
    </rPh>
    <rPh sb="2" eb="3">
      <t>トウ</t>
    </rPh>
    <rPh sb="3" eb="5">
      <t>インサツ</t>
    </rPh>
    <rPh sb="5" eb="6">
      <t>ダイ</t>
    </rPh>
    <phoneticPr fontId="2"/>
  </si>
  <si>
    <t>セラピスト研修会関連費用</t>
    <rPh sb="5" eb="8">
      <t>ケンシュウカイ</t>
    </rPh>
    <rPh sb="8" eb="10">
      <t>カンレン</t>
    </rPh>
    <rPh sb="10" eb="12">
      <t>ヒヨウ</t>
    </rPh>
    <phoneticPr fontId="2"/>
  </si>
  <si>
    <t>ロコモ健康フォーラム</t>
    <rPh sb="3" eb="5">
      <t>ケンコウ</t>
    </rPh>
    <phoneticPr fontId="2"/>
  </si>
  <si>
    <t>研修会単位申請費</t>
    <rPh sb="0" eb="3">
      <t>ケンシュウカイ</t>
    </rPh>
    <rPh sb="3" eb="5">
      <t>タンイ</t>
    </rPh>
    <rPh sb="5" eb="7">
      <t>シンセイ</t>
    </rPh>
    <rPh sb="7" eb="8">
      <t>ヒ</t>
    </rPh>
    <phoneticPr fontId="2"/>
  </si>
  <si>
    <t>大阪城トライアスロン関連費用</t>
    <rPh sb="0" eb="3">
      <t>オオサカジョウ</t>
    </rPh>
    <rPh sb="10" eb="12">
      <t>カンレン</t>
    </rPh>
    <rPh sb="12" eb="14">
      <t>ヒヨウ</t>
    </rPh>
    <phoneticPr fontId="2"/>
  </si>
  <si>
    <t>雑費</t>
    <rPh sb="0" eb="2">
      <t>ザッピ</t>
    </rPh>
    <phoneticPr fontId="2"/>
  </si>
  <si>
    <t>予算額</t>
    <rPh sb="0" eb="3">
      <t>ヨサンガク</t>
    </rPh>
    <phoneticPr fontId="2"/>
  </si>
  <si>
    <t>差　異</t>
    <rPh sb="0" eb="1">
      <t>サ</t>
    </rPh>
    <rPh sb="2" eb="3">
      <t>イ</t>
    </rPh>
    <phoneticPr fontId="2"/>
  </si>
  <si>
    <t>決算額</t>
    <rPh sb="0" eb="1">
      <t>ケッ</t>
    </rPh>
    <rPh sb="1" eb="2">
      <t>サン</t>
    </rPh>
    <rPh sb="2" eb="3">
      <t>ガク</t>
    </rPh>
    <phoneticPr fontId="2"/>
  </si>
  <si>
    <t>備考</t>
    <rPh sb="0" eb="2">
      <t>ビコウ</t>
    </rPh>
    <phoneticPr fontId="2"/>
  </si>
  <si>
    <t>（単位　：　円）</t>
    <phoneticPr fontId="2"/>
  </si>
  <si>
    <t>差　　異</t>
    <rPh sb="0" eb="1">
      <t>サ</t>
    </rPh>
    <rPh sb="3" eb="4">
      <t>イ</t>
    </rPh>
    <phoneticPr fontId="2"/>
  </si>
  <si>
    <t>備　　考</t>
    <rPh sb="0" eb="1">
      <t>ビ</t>
    </rPh>
    <rPh sb="3" eb="4">
      <t>コウ</t>
    </rPh>
    <phoneticPr fontId="2"/>
  </si>
  <si>
    <t>予備費</t>
    <rPh sb="0" eb="3">
      <t>ヨビヒ</t>
    </rPh>
    <phoneticPr fontId="2"/>
  </si>
  <si>
    <t>ＪCOA会費収入・入会金</t>
    <rPh sb="4" eb="6">
      <t>カイヒ</t>
    </rPh>
    <rPh sb="6" eb="8">
      <t>シュウニュウ</t>
    </rPh>
    <rPh sb="9" eb="12">
      <t>ニュウカイキン</t>
    </rPh>
    <phoneticPr fontId="2"/>
  </si>
  <si>
    <t>OCOA会費収入</t>
    <rPh sb="4" eb="6">
      <t>カイヒ</t>
    </rPh>
    <rPh sb="6" eb="8">
      <t>シュウニュウ</t>
    </rPh>
    <phoneticPr fontId="2"/>
  </si>
  <si>
    <t>府医師会等助成金</t>
    <rPh sb="0" eb="1">
      <t>フ</t>
    </rPh>
    <rPh sb="1" eb="3">
      <t>イシ</t>
    </rPh>
    <rPh sb="3" eb="4">
      <t>カイ</t>
    </rPh>
    <rPh sb="4" eb="5">
      <t>トウ</t>
    </rPh>
    <rPh sb="5" eb="8">
      <t>ジョセイキン</t>
    </rPh>
    <phoneticPr fontId="2"/>
  </si>
  <si>
    <t>セラピスト、ＲＣ研修会</t>
    <rPh sb="8" eb="11">
      <t>ケンシュウカイ</t>
    </rPh>
    <phoneticPr fontId="2"/>
  </si>
  <si>
    <t>受取利息</t>
    <rPh sb="0" eb="2">
      <t>ウケトリ</t>
    </rPh>
    <rPh sb="2" eb="4">
      <t>リソク</t>
    </rPh>
    <phoneticPr fontId="2"/>
  </si>
  <si>
    <t>　予 算 決 算 比 較 表　</t>
    <phoneticPr fontId="2"/>
  </si>
  <si>
    <t>名簿印刷費</t>
    <rPh sb="0" eb="2">
      <t>メイボ</t>
    </rPh>
    <rPh sb="2" eb="4">
      <t>インサツ</t>
    </rPh>
    <rPh sb="4" eb="5">
      <t>ヒ</t>
    </rPh>
    <phoneticPr fontId="2"/>
  </si>
  <si>
    <t>大阪マラソン関連費用</t>
    <rPh sb="0" eb="2">
      <t>オオサカ</t>
    </rPh>
    <rPh sb="6" eb="8">
      <t>カンレン</t>
    </rPh>
    <rPh sb="8" eb="10">
      <t>ヒヨウ</t>
    </rPh>
    <phoneticPr fontId="2"/>
  </si>
  <si>
    <t>整形外科医のための開業セミナー</t>
    <rPh sb="0" eb="2">
      <t>セイケイ</t>
    </rPh>
    <rPh sb="2" eb="5">
      <t>ゲカイ</t>
    </rPh>
    <rPh sb="9" eb="11">
      <t>カイギョウ</t>
    </rPh>
    <phoneticPr fontId="2"/>
  </si>
  <si>
    <t>JCOA会費・入会金</t>
    <rPh sb="4" eb="5">
      <t>カイ</t>
    </rPh>
    <rPh sb="5" eb="6">
      <t>ヒ</t>
    </rPh>
    <rPh sb="7" eb="10">
      <t>ニュウカイキン</t>
    </rPh>
    <phoneticPr fontId="2"/>
  </si>
  <si>
    <t>事務費</t>
    <rPh sb="0" eb="3">
      <t>ジムヒ</t>
    </rPh>
    <phoneticPr fontId="2"/>
  </si>
  <si>
    <t>スポーツ研修会</t>
    <rPh sb="4" eb="7">
      <t>ケンシュウカイ</t>
    </rPh>
    <phoneticPr fontId="2"/>
  </si>
  <si>
    <t>雑収入</t>
    <rPh sb="0" eb="3">
      <t>ザツシュウニュウ</t>
    </rPh>
    <phoneticPr fontId="2"/>
  </si>
  <si>
    <t>会議室費</t>
    <rPh sb="0" eb="3">
      <t>カイギシツ</t>
    </rPh>
    <rPh sb="3" eb="4">
      <t>ヒ</t>
    </rPh>
    <phoneticPr fontId="2"/>
  </si>
  <si>
    <t>令和 ４年 ２月 １日から令和 ５年 １月 ３１日</t>
    <rPh sb="0" eb="2">
      <t>レイワ</t>
    </rPh>
    <rPh sb="4" eb="5">
      <t>ネン</t>
    </rPh>
    <rPh sb="5" eb="6">
      <t>ヘイネン</t>
    </rPh>
    <rPh sb="7" eb="8">
      <t>ガツ</t>
    </rPh>
    <rPh sb="10" eb="11">
      <t>ニチ</t>
    </rPh>
    <rPh sb="13" eb="15">
      <t>レイワ</t>
    </rPh>
    <rPh sb="17" eb="18">
      <t>ネン</t>
    </rPh>
    <rPh sb="20" eb="21">
      <t>ガツ</t>
    </rPh>
    <rPh sb="24" eb="25">
      <t>ニチ</t>
    </rPh>
    <phoneticPr fontId="2"/>
  </si>
  <si>
    <t>会報広告収入</t>
    <rPh sb="0" eb="2">
      <t>カイホウ</t>
    </rPh>
    <rPh sb="2" eb="4">
      <t>コウコク</t>
    </rPh>
    <rPh sb="4" eb="6">
      <t>シュウニュウ</t>
    </rPh>
    <phoneticPr fontId="2"/>
  </si>
  <si>
    <t>メール広告収入</t>
    <rPh sb="3" eb="5">
      <t>コウコク</t>
    </rPh>
    <rPh sb="5" eb="7">
      <t>シュウニュウ</t>
    </rPh>
    <phoneticPr fontId="2"/>
  </si>
  <si>
    <t>システム料（木村情報技術）</t>
    <rPh sb="4" eb="5">
      <t>リョウ</t>
    </rPh>
    <rPh sb="6" eb="12">
      <t>キムラジョウホウギジュツ</t>
    </rPh>
    <phoneticPr fontId="2"/>
  </si>
  <si>
    <t>Ｗｅｂ研修会事務作業費</t>
    <rPh sb="3" eb="6">
      <t>ケンシュウカイ</t>
    </rPh>
    <rPh sb="6" eb="8">
      <t>ジム</t>
    </rPh>
    <rPh sb="8" eb="10">
      <t>サギョウ</t>
    </rPh>
    <rPh sb="10" eb="11">
      <t>ヒ</t>
    </rPh>
    <phoneticPr fontId="2"/>
  </si>
  <si>
    <t>近畿ブロック災害対策研修会</t>
    <rPh sb="0" eb="2">
      <t>キンキ</t>
    </rPh>
    <rPh sb="6" eb="8">
      <t>サイガイ</t>
    </rPh>
    <rPh sb="8" eb="10">
      <t>タイサク</t>
    </rPh>
    <rPh sb="10" eb="13">
      <t>ケンシュウカイ</t>
    </rPh>
    <phoneticPr fontId="2"/>
  </si>
  <si>
    <t>各務文献報恩法要</t>
    <phoneticPr fontId="2"/>
  </si>
  <si>
    <t>HPﾘﾆｭｰｱﾙ引当金戻入</t>
    <rPh sb="8" eb="10">
      <t>ヒキアテ</t>
    </rPh>
    <rPh sb="10" eb="11">
      <t>キン</t>
    </rPh>
    <rPh sb="11" eb="13">
      <t>モドシイレ</t>
    </rPh>
    <phoneticPr fontId="2"/>
  </si>
  <si>
    <t>予備費（過年度立替経費精算）</t>
    <rPh sb="0" eb="3">
      <t>ヨビヒ</t>
    </rPh>
    <rPh sb="4" eb="7">
      <t>カネンド</t>
    </rPh>
    <rPh sb="7" eb="9">
      <t>タテカエ</t>
    </rPh>
    <rPh sb="9" eb="11">
      <t>ケイヒ</t>
    </rPh>
    <rPh sb="11" eb="13">
      <t>セイサン</t>
    </rPh>
    <phoneticPr fontId="2"/>
  </si>
  <si>
    <t>決算額</t>
    <rPh sb="0" eb="3">
      <t>ケッサンガク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</si>
</sst>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▲ &quot;#,##0"/>
    <numFmt numFmtId="177" formatCode="0;&quot;▲ &quot;0"/>
  </numFmts>
  <fonts count="11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4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11"/>
      <name val="ＭＳ Ｐ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11"/>
      <color rgb="FFFF0000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38" fontId="4" fillId="0" borderId="0" xfId="1" applyFont="1">
      <alignment vertical="center"/>
    </xf>
    <xf numFmtId="38" fontId="4" fillId="0" borderId="3" xfId="1" applyFont="1" applyBorder="1" applyAlignment="1">
      <alignment horizontal="center" vertical="center"/>
    </xf>
    <xf numFmtId="38" fontId="4" fillId="0" borderId="5" xfId="1" applyFont="1" applyBorder="1">
      <alignment vertical="center"/>
    </xf>
    <xf numFmtId="38" fontId="4" fillId="0" borderId="0" xfId="1" applyFont="1" applyBorder="1">
      <alignment vertical="center"/>
    </xf>
    <xf numFmtId="176" fontId="4" fillId="0" borderId="3" xfId="1" applyNumberFormat="1" applyFont="1" applyBorder="1">
      <alignment vertical="center"/>
    </xf>
    <xf numFmtId="38" fontId="4" fillId="0" borderId="7" xfId="1" applyFont="1" applyBorder="1" applyAlignment="1">
      <alignment horizontal="center" vertical="center"/>
    </xf>
    <xf numFmtId="38" fontId="4" fillId="0" borderId="10" xfId="1" applyFont="1" applyBorder="1">
      <alignment vertical="center"/>
    </xf>
    <xf numFmtId="38" fontId="4" fillId="0" borderId="3" xfId="1" applyFont="1" applyBorder="1">
      <alignment vertical="center"/>
    </xf>
    <xf numFmtId="49" fontId="4" fillId="0" borderId="0" xfId="1" applyNumberFormat="1" applyFont="1" applyBorder="1">
      <alignment vertical="center"/>
    </xf>
    <xf numFmtId="177" fontId="4" fillId="0" borderId="0" xfId="1" applyNumberFormat="1" applyFont="1" applyBorder="1">
      <alignment vertical="center"/>
    </xf>
    <xf numFmtId="38" fontId="4" fillId="0" borderId="0" xfId="1" applyFont="1" applyAlignment="1">
      <alignment horizontal="right" vertical="center"/>
    </xf>
    <xf numFmtId="38" fontId="4" fillId="0" borderId="2" xfId="1" applyFont="1" applyBorder="1">
      <alignment vertical="center"/>
    </xf>
    <xf numFmtId="38" fontId="4" fillId="0" borderId="15" xfId="1" applyFont="1" applyBorder="1">
      <alignment vertical="center"/>
    </xf>
    <xf numFmtId="38" fontId="4" fillId="0" borderId="11" xfId="1" applyFont="1" applyBorder="1">
      <alignment vertical="center"/>
    </xf>
    <xf numFmtId="38" fontId="4" fillId="0" borderId="12" xfId="1" applyFont="1" applyBorder="1">
      <alignment vertical="center"/>
    </xf>
    <xf numFmtId="38" fontId="4" fillId="0" borderId="0" xfId="1" applyFont="1" applyBorder="1" applyAlignment="1">
      <alignment vertical="center"/>
    </xf>
    <xf numFmtId="176" fontId="4" fillId="0" borderId="3" xfId="1" applyNumberFormat="1" applyFont="1" applyFill="1" applyBorder="1">
      <alignment vertical="center"/>
    </xf>
    <xf numFmtId="38" fontId="4" fillId="0" borderId="0" xfId="1" applyFont="1" applyFill="1" applyBorder="1">
      <alignment vertical="center"/>
    </xf>
    <xf numFmtId="38" fontId="7" fillId="0" borderId="0" xfId="1" applyFont="1" applyBorder="1">
      <alignment vertical="center"/>
    </xf>
    <xf numFmtId="38" fontId="4" fillId="0" borderId="10" xfId="1" applyFont="1" applyBorder="1" applyAlignment="1">
      <alignment horizontal="center" vertical="center"/>
    </xf>
    <xf numFmtId="38" fontId="4" fillId="0" borderId="0" xfId="1" applyFont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6" fillId="0" borderId="5" xfId="1" applyFont="1" applyBorder="1" applyAlignment="1">
      <alignment horizontal="center" vertical="center"/>
    </xf>
    <xf numFmtId="38" fontId="4" fillId="0" borderId="13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0" xfId="1" applyFont="1" applyBorder="1" applyAlignment="1">
      <alignment horizontal="center" vertical="center"/>
    </xf>
    <xf numFmtId="176" fontId="4" fillId="0" borderId="7" xfId="1" applyNumberFormat="1" applyFont="1" applyBorder="1" applyAlignment="1">
      <alignment horizontal="center" vertical="center"/>
    </xf>
    <xf numFmtId="176" fontId="4" fillId="0" borderId="3" xfId="1" applyNumberFormat="1" applyFont="1" applyBorder="1" applyAlignment="1">
      <alignment horizontal="center" vertical="center"/>
    </xf>
    <xf numFmtId="177" fontId="4" fillId="0" borderId="6" xfId="1" applyNumberFormat="1" applyFont="1" applyBorder="1" applyAlignment="1">
      <alignment horizontal="center" vertical="center"/>
    </xf>
    <xf numFmtId="177" fontId="4" fillId="0" borderId="0" xfId="1" applyNumberFormat="1" applyFont="1" applyBorder="1" applyAlignment="1">
      <alignment horizontal="center" vertical="center"/>
    </xf>
    <xf numFmtId="38" fontId="4" fillId="0" borderId="14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176" fontId="4" fillId="0" borderId="10" xfId="1" applyNumberFormat="1" applyFont="1" applyBorder="1" applyAlignment="1">
      <alignment horizontal="center" vertical="center"/>
    </xf>
    <xf numFmtId="38" fontId="7" fillId="0" borderId="0" xfId="1" applyFont="1" applyFill="1" applyBorder="1">
      <alignment vertical="center"/>
    </xf>
    <xf numFmtId="176" fontId="5" fillId="0" borderId="0" xfId="1" applyNumberFormat="1" applyFont="1" applyBorder="1">
      <alignment vertical="center"/>
    </xf>
    <xf numFmtId="176" fontId="5" fillId="0" borderId="3" xfId="1" applyNumberFormat="1" applyFont="1" applyBorder="1">
      <alignment vertical="center"/>
    </xf>
    <xf numFmtId="177" fontId="5" fillId="0" borderId="5" xfId="1" applyNumberFormat="1" applyFont="1" applyBorder="1" applyAlignment="1">
      <alignment horizontal="center" vertical="center"/>
    </xf>
    <xf numFmtId="177" fontId="5" fillId="0" borderId="2" xfId="1" applyNumberFormat="1" applyFont="1" applyBorder="1">
      <alignment vertical="center"/>
    </xf>
    <xf numFmtId="38" fontId="5" fillId="0" borderId="6" xfId="1" applyFont="1" applyBorder="1" applyAlignment="1">
      <alignment horizontal="center" vertical="center"/>
    </xf>
    <xf numFmtId="38" fontId="5" fillId="0" borderId="5" xfId="1" applyFont="1" applyBorder="1" applyAlignment="1">
      <alignment horizontal="center" vertical="center"/>
    </xf>
    <xf numFmtId="177" fontId="5" fillId="0" borderId="4" xfId="1" applyNumberFormat="1" applyFont="1" applyBorder="1">
      <alignment vertical="center"/>
    </xf>
    <xf numFmtId="38" fontId="5" fillId="0" borderId="10" xfId="1" applyFont="1" applyBorder="1" applyAlignment="1">
      <alignment horizontal="center" vertical="center"/>
    </xf>
    <xf numFmtId="177" fontId="5" fillId="0" borderId="3" xfId="1" applyNumberFormat="1" applyFont="1" applyBorder="1">
      <alignment vertical="center"/>
    </xf>
    <xf numFmtId="38" fontId="5" fillId="0" borderId="7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38" fontId="5" fillId="0" borderId="14" xfId="1" applyFont="1" applyBorder="1" applyAlignment="1">
      <alignment horizontal="center" vertical="center"/>
    </xf>
    <xf numFmtId="38" fontId="9" fillId="0" borderId="0" xfId="1" applyFont="1">
      <alignment vertical="center"/>
    </xf>
    <xf numFmtId="38" fontId="4" fillId="0" borderId="5" xfId="1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38" fontId="4" fillId="0" borderId="0" xfId="1" applyFont="1" applyFill="1" applyBorder="1" applyAlignment="1">
      <alignment horizontal="center" vertical="center"/>
    </xf>
    <xf numFmtId="176" fontId="5" fillId="0" borderId="0" xfId="1" applyNumberFormat="1" applyFont="1" applyFill="1" applyBorder="1">
      <alignment vertical="center"/>
    </xf>
    <xf numFmtId="38" fontId="10" fillId="0" borderId="0" xfId="1" applyFont="1">
      <alignment vertical="center"/>
    </xf>
    <xf numFmtId="38" fontId="4" fillId="0" borderId="0" xfId="1" applyFont="1" applyBorder="1" applyAlignment="1">
      <alignment vertical="center" wrapText="1"/>
    </xf>
    <xf numFmtId="38" fontId="4" fillId="0" borderId="0" xfId="1" applyFont="1" applyFill="1" applyBorder="1" applyAlignment="1">
      <alignment vertical="center"/>
    </xf>
    <xf numFmtId="0" fontId="4" fillId="0" borderId="6" xfId="0" applyFont="1" applyBorder="1">
      <alignment vertical="center"/>
    </xf>
    <xf numFmtId="38" fontId="5" fillId="0" borderId="10" xfId="1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5" fillId="0" borderId="16" xfId="1" applyFont="1" applyBorder="1" applyAlignment="1">
      <alignment horizontal="center" vertical="center"/>
    </xf>
    <xf numFmtId="0" fontId="8" fillId="0" borderId="17" xfId="0" applyFont="1" applyBorder="1">
      <alignment vertical="center"/>
    </xf>
    <xf numFmtId="0" fontId="8" fillId="0" borderId="18" xfId="0" applyFont="1" applyBorder="1">
      <alignment vertical="center"/>
    </xf>
    <xf numFmtId="38" fontId="4" fillId="0" borderId="16" xfId="1" applyFont="1" applyBorder="1" applyAlignment="1">
      <alignment horizontal="center"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38" fontId="4" fillId="0" borderId="0" xfId="1" applyFont="1" applyBorder="1" applyAlignment="1">
      <alignment vertical="center"/>
    </xf>
    <xf numFmtId="0" fontId="0" fillId="0" borderId="6" xfId="0" applyBorder="1">
      <alignment vertical="center"/>
    </xf>
    <xf numFmtId="38" fontId="4" fillId="0" borderId="10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0" fontId="0" fillId="0" borderId="9" xfId="0" applyBorder="1">
      <alignment vertical="center"/>
    </xf>
    <xf numFmtId="38" fontId="4" fillId="0" borderId="3" xfId="1" applyFont="1" applyBorder="1" applyAlignment="1">
      <alignment vertical="center"/>
    </xf>
    <xf numFmtId="0" fontId="0" fillId="0" borderId="7" xfId="0" applyBorder="1">
      <alignment vertical="center"/>
    </xf>
    <xf numFmtId="38" fontId="4" fillId="0" borderId="0" xfId="1" applyFont="1" applyFill="1" applyBorder="1" applyAlignment="1">
      <alignment vertical="center"/>
    </xf>
    <xf numFmtId="38" fontId="3" fillId="0" borderId="0" xfId="1" applyFont="1" applyAlignment="1">
      <alignment horizontal="center" vertical="center"/>
    </xf>
    <xf numFmtId="0" fontId="0" fillId="0" borderId="0" xfId="0">
      <alignment vertical="center"/>
    </xf>
    <xf numFmtId="38" fontId="4" fillId="0" borderId="0" xfId="1" applyFont="1" applyAlignment="1">
      <alignment horizontal="center" vertical="center"/>
    </xf>
    <xf numFmtId="38" fontId="4" fillId="0" borderId="0" xfId="1" applyFont="1" applyAlignment="1">
      <alignment vertical="center"/>
    </xf>
    <xf numFmtId="38" fontId="4" fillId="0" borderId="6" xfId="1" applyFont="1" applyBorder="1" applyAlignment="1">
      <alignment vertical="center"/>
    </xf>
    <xf numFmtId="38" fontId="4" fillId="0" borderId="4" xfId="1" applyFont="1" applyBorder="1" applyAlignment="1">
      <alignment horizontal="right" vertical="center"/>
    </xf>
    <xf numFmtId="38" fontId="4" fillId="0" borderId="13" xfId="1" applyFont="1" applyBorder="1" applyAlignment="1">
      <alignment vertical="center"/>
    </xf>
    <xf numFmtId="0" fontId="0" fillId="0" borderId="2" xfId="0" applyBorder="1">
      <alignment vertical="center"/>
    </xf>
    <xf numFmtId="0" fontId="0" fillId="0" borderId="14" xfId="0" applyBorder="1">
      <alignment vertical="center"/>
    </xf>
    <xf numFmtId="38" fontId="4" fillId="0" borderId="2" xfId="1" applyFont="1" applyBorder="1" applyAlignment="1">
      <alignment vertical="center"/>
    </xf>
    <xf numFmtId="38" fontId="4" fillId="0" borderId="5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0" fontId="0" fillId="0" borderId="4" xfId="0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86"/>
  <sheetViews>
    <sheetView tabSelected="1" zoomScaleNormal="100" workbookViewId="0">
      <selection activeCell="J80" sqref="J80"/>
    </sheetView>
  </sheetViews>
  <sheetFormatPr defaultColWidth="9" defaultRowHeight="13" x14ac:dyDescent="0.2"/>
  <cols>
    <col min="1" max="2" width="1.90625" style="1" customWidth="1"/>
    <col min="3" max="3" width="3.08984375" style="1" customWidth="1"/>
    <col min="4" max="4" width="1.90625" style="1" customWidth="1"/>
    <col min="5" max="5" width="32.36328125" style="1" bestFit="1" customWidth="1"/>
    <col min="6" max="6" width="2.08984375" style="21" bestFit="1" customWidth="1"/>
    <col min="7" max="7" width="11.26953125" style="1" customWidth="1"/>
    <col min="8" max="9" width="2.08984375" style="21" bestFit="1" customWidth="1"/>
    <col min="10" max="10" width="11.26953125" style="1" customWidth="1"/>
    <col min="11" max="12" width="2.08984375" style="21" bestFit="1" customWidth="1"/>
    <col min="13" max="13" width="11.90625" style="1" customWidth="1"/>
    <col min="14" max="14" width="2.08984375" style="21" bestFit="1" customWidth="1"/>
    <col min="15" max="15" width="15" style="1" customWidth="1"/>
    <col min="16" max="16" width="9" style="1"/>
    <col min="17" max="17" width="9.7265625" style="1" bestFit="1" customWidth="1"/>
    <col min="18" max="18" width="10.90625" style="1" bestFit="1" customWidth="1"/>
    <col min="19" max="16384" width="9" style="1"/>
  </cols>
  <sheetData>
    <row r="1" spans="1:15" ht="16.5" x14ac:dyDescent="0.2">
      <c r="A1" s="76" t="s">
        <v>69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7"/>
    </row>
    <row r="2" spans="1:15" ht="21" customHeight="1" x14ac:dyDescent="0.2">
      <c r="A2" s="78" t="s">
        <v>78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7"/>
    </row>
    <row r="3" spans="1:15" ht="18" customHeight="1" x14ac:dyDescent="0.2"/>
    <row r="4" spans="1:15" ht="18" customHeight="1" x14ac:dyDescent="0.2">
      <c r="A4" s="1" t="s">
        <v>0</v>
      </c>
    </row>
    <row r="5" spans="1:15" ht="18" customHeight="1" x14ac:dyDescent="0.2">
      <c r="M5" s="81"/>
      <c r="N5" s="81"/>
      <c r="O5" s="11" t="s">
        <v>60</v>
      </c>
    </row>
    <row r="6" spans="1:15" ht="18" customHeight="1" x14ac:dyDescent="0.2">
      <c r="A6" s="69" t="s">
        <v>1</v>
      </c>
      <c r="B6" s="70"/>
      <c r="C6" s="70"/>
      <c r="D6" s="70"/>
      <c r="E6" s="70"/>
      <c r="F6" s="20"/>
      <c r="G6" s="2" t="s">
        <v>56</v>
      </c>
      <c r="H6" s="6"/>
      <c r="I6" s="58"/>
      <c r="J6" s="60" t="s">
        <v>87</v>
      </c>
      <c r="K6" s="59"/>
      <c r="L6" s="20"/>
      <c r="M6" s="2" t="s">
        <v>61</v>
      </c>
      <c r="N6" s="6"/>
      <c r="O6" s="23" t="s">
        <v>62</v>
      </c>
    </row>
    <row r="7" spans="1:15" ht="17.25" customHeight="1" x14ac:dyDescent="0.2">
      <c r="A7" s="82" t="s">
        <v>2</v>
      </c>
      <c r="B7" s="83"/>
      <c r="C7" s="83"/>
      <c r="D7" s="83"/>
      <c r="E7" s="84"/>
      <c r="F7" s="24"/>
      <c r="G7" s="4"/>
      <c r="H7" s="27"/>
      <c r="I7" s="28"/>
      <c r="J7" s="4"/>
      <c r="K7" s="28"/>
      <c r="L7" s="24"/>
      <c r="M7" s="10"/>
      <c r="N7" s="27"/>
      <c r="O7" s="13"/>
    </row>
    <row r="8" spans="1:15" ht="17.25" customHeight="1" x14ac:dyDescent="0.2">
      <c r="A8" s="3"/>
      <c r="B8" s="67" t="s">
        <v>3</v>
      </c>
      <c r="C8" s="77"/>
      <c r="D8" s="77"/>
      <c r="E8" s="68"/>
      <c r="F8" s="24"/>
      <c r="G8" s="4"/>
      <c r="H8" s="27"/>
      <c r="I8" s="28"/>
      <c r="J8" s="4"/>
      <c r="K8" s="28"/>
      <c r="L8" s="24"/>
      <c r="M8" s="10"/>
      <c r="N8" s="27"/>
      <c r="O8" s="14"/>
    </row>
    <row r="9" spans="1:15" ht="17.25" customHeight="1" x14ac:dyDescent="0.2">
      <c r="A9" s="3"/>
      <c r="B9" s="4"/>
      <c r="C9" s="9" t="s">
        <v>36</v>
      </c>
      <c r="D9" s="67" t="s">
        <v>4</v>
      </c>
      <c r="E9" s="68"/>
      <c r="F9" s="24"/>
      <c r="G9" s="4"/>
      <c r="H9" s="27"/>
      <c r="I9" s="28"/>
      <c r="J9" s="4"/>
      <c r="K9" s="28"/>
      <c r="L9" s="24"/>
      <c r="M9" s="10"/>
      <c r="N9" s="27"/>
      <c r="O9" s="14"/>
    </row>
    <row r="10" spans="1:15" ht="17.25" customHeight="1" x14ac:dyDescent="0.2">
      <c r="A10" s="3"/>
      <c r="B10" s="4"/>
      <c r="C10" s="4"/>
      <c r="D10" s="67" t="s">
        <v>5</v>
      </c>
      <c r="E10" s="68"/>
      <c r="F10" s="24" t="s">
        <v>6</v>
      </c>
      <c r="G10" s="4">
        <f>SUM(G11:G22)</f>
        <v>27331000</v>
      </c>
      <c r="H10" s="27" t="s">
        <v>7</v>
      </c>
      <c r="I10" s="28" t="s">
        <v>6</v>
      </c>
      <c r="J10" s="4">
        <f>SUM(J11:J22)</f>
        <v>22532831</v>
      </c>
      <c r="K10" s="28" t="s">
        <v>7</v>
      </c>
      <c r="L10" s="24" t="s">
        <v>6</v>
      </c>
      <c r="M10" s="37">
        <f>G10-J10</f>
        <v>4798169</v>
      </c>
      <c r="N10" s="27" t="s">
        <v>7</v>
      </c>
      <c r="O10" s="14"/>
    </row>
    <row r="11" spans="1:15" ht="17.25" customHeight="1" x14ac:dyDescent="0.2">
      <c r="A11" s="3"/>
      <c r="B11" s="4"/>
      <c r="C11" s="4"/>
      <c r="D11" s="4"/>
      <c r="E11" s="4" t="s">
        <v>64</v>
      </c>
      <c r="F11" s="50"/>
      <c r="G11" s="18">
        <v>12680000</v>
      </c>
      <c r="H11" s="51"/>
      <c r="I11" s="52"/>
      <c r="J11" s="18">
        <v>11896000</v>
      </c>
      <c r="K11" s="28"/>
      <c r="L11" s="24"/>
      <c r="M11" s="37">
        <f>G11-J11</f>
        <v>784000</v>
      </c>
      <c r="N11" s="27"/>
      <c r="O11" s="14"/>
    </row>
    <row r="12" spans="1:15" ht="17.25" customHeight="1" x14ac:dyDescent="0.2">
      <c r="A12" s="3"/>
      <c r="B12" s="4"/>
      <c r="C12" s="4"/>
      <c r="D12" s="4"/>
      <c r="E12" s="4" t="s">
        <v>65</v>
      </c>
      <c r="F12" s="50"/>
      <c r="G12" s="18">
        <v>6240000</v>
      </c>
      <c r="H12" s="51"/>
      <c r="I12" s="52"/>
      <c r="J12" s="18">
        <v>5897000</v>
      </c>
      <c r="K12" s="28"/>
      <c r="L12" s="24"/>
      <c r="M12" s="37">
        <f>G12-J12</f>
        <v>343000</v>
      </c>
      <c r="N12" s="27"/>
      <c r="O12" s="14"/>
    </row>
    <row r="13" spans="1:15" ht="17.25" customHeight="1" x14ac:dyDescent="0.2">
      <c r="A13" s="3"/>
      <c r="B13" s="4"/>
      <c r="C13" s="4"/>
      <c r="D13" s="4"/>
      <c r="E13" s="4" t="s">
        <v>46</v>
      </c>
      <c r="F13" s="24"/>
      <c r="G13" s="18">
        <v>3700000</v>
      </c>
      <c r="H13" s="27"/>
      <c r="I13" s="28"/>
      <c r="J13" s="18">
        <v>2239000</v>
      </c>
      <c r="K13" s="28"/>
      <c r="L13" s="24"/>
      <c r="M13" s="37">
        <f t="shared" ref="M13:M16" si="0">G13-J13</f>
        <v>1461000</v>
      </c>
      <c r="N13" s="27"/>
      <c r="O13" s="14"/>
    </row>
    <row r="14" spans="1:15" ht="17.25" customHeight="1" x14ac:dyDescent="0.2">
      <c r="A14" s="3"/>
      <c r="B14" s="4"/>
      <c r="C14" s="4"/>
      <c r="D14" s="4"/>
      <c r="E14" s="4" t="s">
        <v>43</v>
      </c>
      <c r="F14" s="24"/>
      <c r="G14" s="18">
        <v>900000</v>
      </c>
      <c r="H14" s="27"/>
      <c r="I14" s="28"/>
      <c r="J14" s="18">
        <v>0</v>
      </c>
      <c r="K14" s="28"/>
      <c r="L14" s="24"/>
      <c r="M14" s="37">
        <f t="shared" si="0"/>
        <v>900000</v>
      </c>
      <c r="N14" s="27"/>
      <c r="O14" s="14"/>
    </row>
    <row r="15" spans="1:15" ht="17.25" customHeight="1" x14ac:dyDescent="0.2">
      <c r="A15" s="3"/>
      <c r="B15" s="4"/>
      <c r="C15" s="4"/>
      <c r="D15" s="4"/>
      <c r="E15" s="4" t="s">
        <v>66</v>
      </c>
      <c r="F15" s="24"/>
      <c r="G15" s="18">
        <v>300000</v>
      </c>
      <c r="H15" s="27"/>
      <c r="I15" s="28"/>
      <c r="J15" s="18">
        <v>300000</v>
      </c>
      <c r="K15" s="28"/>
      <c r="L15" s="24"/>
      <c r="M15" s="37">
        <f t="shared" si="0"/>
        <v>0</v>
      </c>
      <c r="N15" s="27"/>
      <c r="O15" s="14"/>
    </row>
    <row r="16" spans="1:15" ht="17.25" customHeight="1" x14ac:dyDescent="0.2">
      <c r="A16" s="3"/>
      <c r="B16" s="4"/>
      <c r="C16" s="4"/>
      <c r="D16" s="4"/>
      <c r="E16" s="4" t="s">
        <v>67</v>
      </c>
      <c r="F16" s="24"/>
      <c r="G16" s="18">
        <v>600000</v>
      </c>
      <c r="H16" s="27"/>
      <c r="I16" s="28"/>
      <c r="J16" s="18">
        <v>378000</v>
      </c>
      <c r="K16" s="28"/>
      <c r="L16" s="24"/>
      <c r="M16" s="37">
        <f t="shared" si="0"/>
        <v>222000</v>
      </c>
      <c r="N16" s="27"/>
      <c r="O16" s="14"/>
    </row>
    <row r="17" spans="1:17" ht="17.25" customHeight="1" x14ac:dyDescent="0.2">
      <c r="A17" s="3"/>
      <c r="B17" s="4"/>
      <c r="C17" s="4"/>
      <c r="D17" s="4"/>
      <c r="E17" s="4" t="s">
        <v>75</v>
      </c>
      <c r="F17" s="24"/>
      <c r="G17" s="4">
        <v>800000</v>
      </c>
      <c r="H17" s="27"/>
      <c r="I17" s="28"/>
      <c r="J17" s="4">
        <v>416000</v>
      </c>
      <c r="K17" s="28"/>
      <c r="L17" s="24"/>
      <c r="M17" s="37">
        <f t="shared" ref="M17:M22" si="1">G17-J17</f>
        <v>384000</v>
      </c>
      <c r="N17" s="27"/>
      <c r="O17" s="14"/>
    </row>
    <row r="18" spans="1:17" ht="17.25" customHeight="1" x14ac:dyDescent="0.2">
      <c r="A18" s="3"/>
      <c r="B18" s="4"/>
      <c r="C18" s="4"/>
      <c r="D18" s="4"/>
      <c r="E18" s="4" t="s">
        <v>79</v>
      </c>
      <c r="F18" s="24"/>
      <c r="G18" s="4">
        <v>800000</v>
      </c>
      <c r="H18" s="27"/>
      <c r="I18" s="28"/>
      <c r="J18" s="4">
        <v>890000</v>
      </c>
      <c r="K18" s="28"/>
      <c r="L18" s="24"/>
      <c r="M18" s="37">
        <f t="shared" si="1"/>
        <v>-90000</v>
      </c>
      <c r="N18" s="27"/>
      <c r="O18" s="14"/>
    </row>
    <row r="19" spans="1:17" ht="17.25" customHeight="1" x14ac:dyDescent="0.2">
      <c r="A19" s="3"/>
      <c r="B19" s="4"/>
      <c r="C19" s="4"/>
      <c r="D19" s="4"/>
      <c r="E19" s="4" t="s">
        <v>80</v>
      </c>
      <c r="F19" s="24"/>
      <c r="G19" s="4">
        <v>1100000</v>
      </c>
      <c r="H19" s="27"/>
      <c r="I19" s="28"/>
      <c r="J19" s="4">
        <v>210000</v>
      </c>
      <c r="K19" s="28"/>
      <c r="L19" s="24"/>
      <c r="M19" s="37">
        <f t="shared" ref="M19" si="2">G19-J19</f>
        <v>890000</v>
      </c>
      <c r="N19" s="27"/>
      <c r="O19" s="14"/>
    </row>
    <row r="20" spans="1:17" ht="17.25" customHeight="1" x14ac:dyDescent="0.2">
      <c r="A20" s="3"/>
      <c r="B20" s="4"/>
      <c r="C20" s="4"/>
      <c r="D20" s="4"/>
      <c r="E20" s="18" t="s">
        <v>76</v>
      </c>
      <c r="F20" s="24"/>
      <c r="G20" s="4">
        <v>210000</v>
      </c>
      <c r="H20" s="27"/>
      <c r="I20" s="28"/>
      <c r="J20" s="4">
        <v>156550</v>
      </c>
      <c r="K20" s="28"/>
      <c r="L20" s="24"/>
      <c r="M20" s="37">
        <f t="shared" si="1"/>
        <v>53450</v>
      </c>
      <c r="N20" s="27"/>
      <c r="O20" s="14"/>
    </row>
    <row r="21" spans="1:17" ht="17.25" customHeight="1" x14ac:dyDescent="0.2">
      <c r="A21" s="3"/>
      <c r="B21" s="4"/>
      <c r="C21" s="4"/>
      <c r="D21" s="4"/>
      <c r="E21" s="4" t="s">
        <v>68</v>
      </c>
      <c r="F21" s="24"/>
      <c r="G21" s="4">
        <v>1000</v>
      </c>
      <c r="H21" s="27"/>
      <c r="I21" s="28"/>
      <c r="J21" s="4">
        <v>281</v>
      </c>
      <c r="K21" s="28"/>
      <c r="L21" s="24"/>
      <c r="M21" s="37">
        <f t="shared" si="1"/>
        <v>719</v>
      </c>
      <c r="N21" s="27"/>
      <c r="O21" s="14"/>
    </row>
    <row r="22" spans="1:17" ht="17.25" customHeight="1" x14ac:dyDescent="0.2">
      <c r="A22" s="3"/>
      <c r="B22" s="4"/>
      <c r="C22" s="4"/>
      <c r="D22" s="4"/>
      <c r="E22" s="19" t="s">
        <v>85</v>
      </c>
      <c r="F22" s="24"/>
      <c r="G22" s="4"/>
      <c r="H22" s="27"/>
      <c r="I22" s="28"/>
      <c r="J22" s="4">
        <v>150000</v>
      </c>
      <c r="K22" s="28"/>
      <c r="L22" s="24"/>
      <c r="M22" s="37">
        <f t="shared" si="1"/>
        <v>-150000</v>
      </c>
      <c r="N22" s="27"/>
      <c r="O22" s="14"/>
    </row>
    <row r="23" spans="1:17" ht="17.25" customHeight="1" x14ac:dyDescent="0.2">
      <c r="A23" s="3"/>
      <c r="B23" s="4"/>
      <c r="C23" s="4"/>
      <c r="D23" s="67" t="s">
        <v>8</v>
      </c>
      <c r="E23" s="68"/>
      <c r="F23" s="20"/>
      <c r="G23" s="8">
        <f>G10</f>
        <v>27331000</v>
      </c>
      <c r="H23" s="6"/>
      <c r="I23" s="2"/>
      <c r="J23" s="8">
        <f>J10</f>
        <v>22532831</v>
      </c>
      <c r="K23" s="2"/>
      <c r="L23" s="20"/>
      <c r="M23" s="38">
        <f>M10</f>
        <v>4798169</v>
      </c>
      <c r="N23" s="6"/>
      <c r="O23" s="14"/>
    </row>
    <row r="24" spans="1:17" ht="17.25" customHeight="1" x14ac:dyDescent="0.2">
      <c r="A24" s="3"/>
      <c r="B24" s="4"/>
      <c r="C24" s="9" t="s">
        <v>9</v>
      </c>
      <c r="D24" s="67" t="s">
        <v>10</v>
      </c>
      <c r="E24" s="68"/>
      <c r="F24" s="24"/>
      <c r="G24" s="4"/>
      <c r="H24" s="27"/>
      <c r="I24" s="28"/>
      <c r="J24" s="4"/>
      <c r="K24" s="28"/>
      <c r="L24" s="24"/>
      <c r="M24" s="37"/>
      <c r="N24" s="27"/>
      <c r="O24" s="14"/>
    </row>
    <row r="25" spans="1:17" ht="17.25" customHeight="1" x14ac:dyDescent="0.2">
      <c r="A25" s="3"/>
      <c r="B25" s="4"/>
      <c r="C25" s="9"/>
      <c r="D25" s="79" t="s">
        <v>38</v>
      </c>
      <c r="E25" s="68"/>
      <c r="F25" s="24" t="s">
        <v>6</v>
      </c>
      <c r="G25" s="4">
        <f>SUM(G26:G47)</f>
        <v>8848644</v>
      </c>
      <c r="H25" s="27" t="s">
        <v>7</v>
      </c>
      <c r="I25" s="28" t="s">
        <v>6</v>
      </c>
      <c r="J25" s="4">
        <f>SUM(J26:J47)</f>
        <v>6164490</v>
      </c>
      <c r="K25" s="28" t="s">
        <v>7</v>
      </c>
      <c r="L25" s="24" t="s">
        <v>6</v>
      </c>
      <c r="M25" s="37">
        <f>G25-J25</f>
        <v>2684154</v>
      </c>
      <c r="N25" s="27" t="s">
        <v>7</v>
      </c>
      <c r="O25" s="14"/>
    </row>
    <row r="26" spans="1:17" ht="17.25" customHeight="1" x14ac:dyDescent="0.2">
      <c r="A26" s="3"/>
      <c r="B26" s="4"/>
      <c r="C26" s="4"/>
      <c r="D26" s="4"/>
      <c r="E26" s="4" t="s">
        <v>15</v>
      </c>
      <c r="F26" s="24"/>
      <c r="G26" s="18">
        <v>100000</v>
      </c>
      <c r="H26" s="27"/>
      <c r="I26" s="28"/>
      <c r="J26" s="4">
        <v>100000</v>
      </c>
      <c r="K26" s="28"/>
      <c r="L26" s="24"/>
      <c r="M26" s="37">
        <f t="shared" ref="M26:M27" si="3">G26-J26</f>
        <v>0</v>
      </c>
      <c r="N26" s="27"/>
      <c r="O26" s="14"/>
    </row>
    <row r="27" spans="1:17" ht="17.25" customHeight="1" x14ac:dyDescent="0.2">
      <c r="A27" s="3"/>
      <c r="B27" s="4"/>
      <c r="C27" s="4"/>
      <c r="D27" s="4"/>
      <c r="E27" s="4" t="s">
        <v>48</v>
      </c>
      <c r="F27" s="24"/>
      <c r="G27" s="18">
        <v>300000</v>
      </c>
      <c r="H27" s="27"/>
      <c r="I27" s="28"/>
      <c r="J27" s="18">
        <v>0</v>
      </c>
      <c r="K27" s="28"/>
      <c r="L27" s="24"/>
      <c r="M27" s="37">
        <f t="shared" si="3"/>
        <v>300000</v>
      </c>
      <c r="N27" s="27"/>
      <c r="O27" s="14"/>
    </row>
    <row r="28" spans="1:17" ht="17.25" customHeight="1" x14ac:dyDescent="0.2">
      <c r="A28" s="3"/>
      <c r="B28" s="4"/>
      <c r="C28" s="4"/>
      <c r="D28" s="4"/>
      <c r="E28" s="4" t="s">
        <v>11</v>
      </c>
      <c r="F28" s="24"/>
      <c r="G28" s="18">
        <v>1130000</v>
      </c>
      <c r="H28" s="27"/>
      <c r="I28" s="28"/>
      <c r="J28" s="18">
        <v>338411</v>
      </c>
      <c r="K28" s="28"/>
      <c r="L28" s="24"/>
      <c r="M28" s="37">
        <f t="shared" ref="M28:M76" si="4">G28-J28</f>
        <v>791589</v>
      </c>
      <c r="N28" s="27"/>
      <c r="O28" s="14"/>
    </row>
    <row r="29" spans="1:17" ht="17.25" customHeight="1" x14ac:dyDescent="0.2">
      <c r="A29" s="3"/>
      <c r="B29" s="4"/>
      <c r="C29" s="4"/>
      <c r="D29" s="4"/>
      <c r="E29" s="4" t="s">
        <v>47</v>
      </c>
      <c r="F29" s="50"/>
      <c r="G29" s="18">
        <v>2000000</v>
      </c>
      <c r="H29" s="51"/>
      <c r="I29" s="52"/>
      <c r="J29" s="18">
        <v>2053315</v>
      </c>
      <c r="K29" s="52"/>
      <c r="L29" s="50"/>
      <c r="M29" s="53">
        <f t="shared" si="4"/>
        <v>-53315</v>
      </c>
      <c r="N29" s="27"/>
      <c r="O29" s="14"/>
      <c r="Q29" s="54"/>
    </row>
    <row r="30" spans="1:17" ht="17.25" customHeight="1" x14ac:dyDescent="0.2">
      <c r="A30" s="3"/>
      <c r="B30" s="4"/>
      <c r="C30" s="4"/>
      <c r="D30" s="4"/>
      <c r="E30" s="4" t="s">
        <v>49</v>
      </c>
      <c r="F30" s="50"/>
      <c r="G30" s="18">
        <v>250000</v>
      </c>
      <c r="H30" s="51"/>
      <c r="I30" s="52"/>
      <c r="J30" s="18">
        <v>169290</v>
      </c>
      <c r="K30" s="52"/>
      <c r="L30" s="50"/>
      <c r="M30" s="53">
        <f t="shared" si="4"/>
        <v>80710</v>
      </c>
      <c r="N30" s="27"/>
      <c r="O30" s="14"/>
      <c r="Q30" s="54"/>
    </row>
    <row r="31" spans="1:17" ht="17.25" customHeight="1" x14ac:dyDescent="0.2">
      <c r="A31" s="3"/>
      <c r="B31" s="4"/>
      <c r="C31" s="4"/>
      <c r="D31" s="4"/>
      <c r="E31" s="4" t="s">
        <v>70</v>
      </c>
      <c r="F31" s="50"/>
      <c r="G31" s="18">
        <v>0</v>
      </c>
      <c r="H31" s="51"/>
      <c r="I31" s="52"/>
      <c r="J31" s="18">
        <v>0</v>
      </c>
      <c r="K31" s="52"/>
      <c r="L31" s="50"/>
      <c r="M31" s="53">
        <f t="shared" si="4"/>
        <v>0</v>
      </c>
      <c r="N31" s="27"/>
      <c r="O31" s="14"/>
      <c r="Q31" s="54"/>
    </row>
    <row r="32" spans="1:17" ht="17.25" customHeight="1" x14ac:dyDescent="0.2">
      <c r="A32" s="3"/>
      <c r="B32" s="4"/>
      <c r="C32" s="4"/>
      <c r="D32" s="4"/>
      <c r="E32" s="4" t="s">
        <v>50</v>
      </c>
      <c r="F32" s="50"/>
      <c r="G32" s="18">
        <v>500000</v>
      </c>
      <c r="H32" s="51"/>
      <c r="I32" s="52"/>
      <c r="J32" s="18">
        <v>379752</v>
      </c>
      <c r="K32" s="52"/>
      <c r="L32" s="50"/>
      <c r="M32" s="53">
        <f t="shared" si="4"/>
        <v>120248</v>
      </c>
      <c r="N32" s="27"/>
      <c r="O32" s="14"/>
      <c r="Q32" s="54"/>
    </row>
    <row r="33" spans="1:17" ht="17.25" customHeight="1" x14ac:dyDescent="0.2">
      <c r="A33" s="3"/>
      <c r="B33" s="4"/>
      <c r="C33" s="4"/>
      <c r="D33" s="4"/>
      <c r="E33" s="4" t="s">
        <v>81</v>
      </c>
      <c r="F33" s="24"/>
      <c r="G33" s="18">
        <v>420000</v>
      </c>
      <c r="H33" s="27"/>
      <c r="I33" s="28"/>
      <c r="J33" s="18">
        <v>0</v>
      </c>
      <c r="K33" s="28"/>
      <c r="L33" s="24"/>
      <c r="M33" s="37">
        <f t="shared" ref="M33" si="5">G33-J33</f>
        <v>420000</v>
      </c>
      <c r="N33" s="27"/>
      <c r="O33" s="14"/>
      <c r="Q33" s="54"/>
    </row>
    <row r="34" spans="1:17" ht="17.25" customHeight="1" x14ac:dyDescent="0.2">
      <c r="A34" s="3"/>
      <c r="B34" s="4"/>
      <c r="C34" s="4"/>
      <c r="D34" s="4"/>
      <c r="E34" s="4" t="s">
        <v>82</v>
      </c>
      <c r="F34" s="24"/>
      <c r="G34" s="18">
        <v>504000</v>
      </c>
      <c r="H34" s="27"/>
      <c r="I34" s="28"/>
      <c r="J34" s="18">
        <v>315000</v>
      </c>
      <c r="K34" s="28"/>
      <c r="L34" s="24"/>
      <c r="M34" s="37">
        <f t="shared" ref="M34" si="6">G34-J34</f>
        <v>189000</v>
      </c>
      <c r="N34" s="27"/>
      <c r="O34" s="14"/>
      <c r="Q34" s="54"/>
    </row>
    <row r="35" spans="1:17" ht="17.25" customHeight="1" x14ac:dyDescent="0.2">
      <c r="A35" s="3"/>
      <c r="B35" s="4"/>
      <c r="C35" s="4"/>
      <c r="D35" s="4"/>
      <c r="E35" s="4" t="s">
        <v>51</v>
      </c>
      <c r="F35" s="24"/>
      <c r="G35" s="18">
        <v>223644</v>
      </c>
      <c r="H35" s="27"/>
      <c r="I35" s="28"/>
      <c r="J35" s="18">
        <v>249412</v>
      </c>
      <c r="K35" s="28"/>
      <c r="L35" s="24"/>
      <c r="M35" s="37">
        <f t="shared" si="4"/>
        <v>-25768</v>
      </c>
      <c r="N35" s="27"/>
      <c r="O35" s="14"/>
      <c r="Q35" s="54"/>
    </row>
    <row r="36" spans="1:17" ht="17.25" customHeight="1" x14ac:dyDescent="0.2">
      <c r="A36" s="3"/>
      <c r="B36" s="4"/>
      <c r="C36" s="4"/>
      <c r="D36" s="4"/>
      <c r="E36" s="4" t="s">
        <v>52</v>
      </c>
      <c r="F36" s="50"/>
      <c r="G36" s="18">
        <v>727000</v>
      </c>
      <c r="H36" s="51"/>
      <c r="I36" s="52"/>
      <c r="J36" s="18">
        <v>729000</v>
      </c>
      <c r="K36" s="52"/>
      <c r="L36" s="50"/>
      <c r="M36" s="53">
        <f t="shared" si="4"/>
        <v>-2000</v>
      </c>
      <c r="N36" s="27"/>
      <c r="O36" s="14"/>
      <c r="Q36" s="54"/>
    </row>
    <row r="37" spans="1:17" ht="17.25" customHeight="1" x14ac:dyDescent="0.2">
      <c r="A37" s="3"/>
      <c r="B37" s="4"/>
      <c r="C37" s="4"/>
      <c r="D37" s="4"/>
      <c r="E37" s="18" t="s">
        <v>72</v>
      </c>
      <c r="F37" s="50"/>
      <c r="G37" s="18">
        <v>100000</v>
      </c>
      <c r="H37" s="51"/>
      <c r="I37" s="52"/>
      <c r="J37" s="18">
        <v>75666</v>
      </c>
      <c r="K37" s="52"/>
      <c r="L37" s="50"/>
      <c r="M37" s="53">
        <f t="shared" si="4"/>
        <v>24334</v>
      </c>
      <c r="N37" s="27"/>
      <c r="O37" s="14"/>
      <c r="Q37" s="54"/>
    </row>
    <row r="38" spans="1:17" ht="17.25" customHeight="1" x14ac:dyDescent="0.2">
      <c r="A38" s="3"/>
      <c r="B38" s="4"/>
      <c r="C38" s="4"/>
      <c r="D38" s="4"/>
      <c r="E38" s="4" t="s">
        <v>13</v>
      </c>
      <c r="F38" s="24"/>
      <c r="G38" s="18">
        <v>24000</v>
      </c>
      <c r="H38" s="27"/>
      <c r="I38" s="28"/>
      <c r="J38" s="18">
        <v>0</v>
      </c>
      <c r="K38" s="28"/>
      <c r="L38" s="24"/>
      <c r="M38" s="37">
        <f t="shared" si="4"/>
        <v>24000</v>
      </c>
      <c r="N38" s="27"/>
      <c r="O38" s="14"/>
    </row>
    <row r="39" spans="1:17" ht="17.25" customHeight="1" x14ac:dyDescent="0.2">
      <c r="A39" s="3"/>
      <c r="B39" s="4"/>
      <c r="C39" s="4"/>
      <c r="D39" s="4"/>
      <c r="E39" s="4" t="s">
        <v>53</v>
      </c>
      <c r="F39" s="24"/>
      <c r="G39" s="18">
        <v>1000000</v>
      </c>
      <c r="H39" s="27"/>
      <c r="I39" s="28"/>
      <c r="J39" s="18">
        <v>772000</v>
      </c>
      <c r="K39" s="28"/>
      <c r="L39" s="24"/>
      <c r="M39" s="37">
        <f t="shared" si="4"/>
        <v>228000</v>
      </c>
      <c r="N39" s="27"/>
      <c r="O39" s="14"/>
    </row>
    <row r="40" spans="1:17" ht="17.25" customHeight="1" x14ac:dyDescent="0.2">
      <c r="A40" s="3"/>
      <c r="B40" s="4"/>
      <c r="C40" s="4"/>
      <c r="D40" s="4"/>
      <c r="E40" s="4" t="s">
        <v>71</v>
      </c>
      <c r="F40" s="50"/>
      <c r="G40" s="18">
        <v>400000</v>
      </c>
      <c r="H40" s="51"/>
      <c r="I40" s="52"/>
      <c r="J40" s="18">
        <v>247550</v>
      </c>
      <c r="K40" s="28"/>
      <c r="L40" s="24"/>
      <c r="M40" s="37">
        <f t="shared" si="4"/>
        <v>152450</v>
      </c>
      <c r="N40" s="27"/>
      <c r="O40" s="14"/>
    </row>
    <row r="41" spans="1:17" ht="17.25" customHeight="1" x14ac:dyDescent="0.2">
      <c r="A41" s="3"/>
      <c r="B41" s="4"/>
      <c r="C41" s="4"/>
      <c r="D41" s="4"/>
      <c r="E41" s="4" t="s">
        <v>54</v>
      </c>
      <c r="F41" s="24"/>
      <c r="G41" s="18">
        <v>20000</v>
      </c>
      <c r="H41" s="27"/>
      <c r="I41" s="28"/>
      <c r="J41" s="18">
        <v>20491</v>
      </c>
      <c r="K41" s="28"/>
      <c r="L41" s="24"/>
      <c r="M41" s="37">
        <f t="shared" si="4"/>
        <v>-491</v>
      </c>
      <c r="N41" s="27"/>
      <c r="O41" s="14"/>
    </row>
    <row r="42" spans="1:17" ht="17.25" customHeight="1" x14ac:dyDescent="0.2">
      <c r="A42" s="3"/>
      <c r="B42" s="4"/>
      <c r="C42" s="4"/>
      <c r="D42" s="4"/>
      <c r="E42" s="4" t="s">
        <v>75</v>
      </c>
      <c r="F42" s="24"/>
      <c r="G42" s="18">
        <v>500000</v>
      </c>
      <c r="H42" s="27"/>
      <c r="I42" s="28"/>
      <c r="J42" s="18">
        <v>238877</v>
      </c>
      <c r="K42" s="28"/>
      <c r="L42" s="24"/>
      <c r="M42" s="37">
        <f t="shared" si="4"/>
        <v>261123</v>
      </c>
      <c r="N42" s="27"/>
      <c r="O42" s="14"/>
    </row>
    <row r="43" spans="1:17" ht="17.25" customHeight="1" x14ac:dyDescent="0.2">
      <c r="A43" s="3"/>
      <c r="B43" s="4"/>
      <c r="C43" s="4"/>
      <c r="D43" s="4"/>
      <c r="E43" s="18" t="s">
        <v>83</v>
      </c>
      <c r="F43" s="24"/>
      <c r="G43" s="18">
        <v>200000</v>
      </c>
      <c r="H43" s="27"/>
      <c r="I43" s="28"/>
      <c r="J43" s="18">
        <v>0</v>
      </c>
      <c r="K43" s="28"/>
      <c r="L43" s="24"/>
      <c r="M43" s="37">
        <f t="shared" si="4"/>
        <v>200000</v>
      </c>
      <c r="N43" s="27"/>
      <c r="O43" s="14"/>
    </row>
    <row r="44" spans="1:17" ht="17.25" customHeight="1" x14ac:dyDescent="0.2">
      <c r="A44" s="3"/>
      <c r="B44" s="4"/>
      <c r="C44" s="4"/>
      <c r="D44" s="4"/>
      <c r="E44" s="4" t="s">
        <v>12</v>
      </c>
      <c r="F44" s="24"/>
      <c r="G44" s="18">
        <v>200000</v>
      </c>
      <c r="H44" s="27"/>
      <c r="I44" s="28"/>
      <c r="J44" s="18">
        <v>177826</v>
      </c>
      <c r="K44" s="28"/>
      <c r="L44" s="24"/>
      <c r="M44" s="37">
        <f t="shared" si="4"/>
        <v>22174</v>
      </c>
      <c r="N44" s="27"/>
      <c r="O44" s="14"/>
    </row>
    <row r="45" spans="1:17" ht="17.25" customHeight="1" x14ac:dyDescent="0.2">
      <c r="A45" s="3"/>
      <c r="B45" s="4"/>
      <c r="C45" s="4"/>
      <c r="D45" s="4"/>
      <c r="E45" s="4" t="s">
        <v>44</v>
      </c>
      <c r="F45" s="24"/>
      <c r="G45" s="18">
        <v>100000</v>
      </c>
      <c r="H45" s="27"/>
      <c r="I45" s="28"/>
      <c r="J45" s="18">
        <v>100000</v>
      </c>
      <c r="K45" s="28"/>
      <c r="L45" s="24"/>
      <c r="M45" s="37">
        <f t="shared" si="4"/>
        <v>0</v>
      </c>
      <c r="N45" s="27"/>
      <c r="O45" s="14"/>
    </row>
    <row r="46" spans="1:17" ht="17.25" customHeight="1" x14ac:dyDescent="0.2">
      <c r="A46" s="3"/>
      <c r="B46" s="4"/>
      <c r="C46" s="4"/>
      <c r="D46" s="4"/>
      <c r="E46" s="4" t="s">
        <v>84</v>
      </c>
      <c r="F46" s="24"/>
      <c r="G46" s="18">
        <v>50000</v>
      </c>
      <c r="H46" s="27"/>
      <c r="I46" s="28"/>
      <c r="J46" s="18">
        <v>30000</v>
      </c>
      <c r="K46" s="28"/>
      <c r="L46" s="24"/>
      <c r="M46" s="37">
        <f t="shared" si="4"/>
        <v>20000</v>
      </c>
      <c r="N46" s="27"/>
      <c r="O46" s="14"/>
    </row>
    <row r="47" spans="1:17" ht="17.25" customHeight="1" x14ac:dyDescent="0.2">
      <c r="A47" s="3"/>
      <c r="B47" s="4"/>
      <c r="C47" s="4"/>
      <c r="D47" s="4"/>
      <c r="E47" s="4" t="s">
        <v>20</v>
      </c>
      <c r="F47" s="24"/>
      <c r="G47" s="18">
        <v>100000</v>
      </c>
      <c r="H47" s="27"/>
      <c r="I47" s="28"/>
      <c r="J47" s="36">
        <v>167900</v>
      </c>
      <c r="K47" s="28"/>
      <c r="L47" s="24"/>
      <c r="M47" s="37">
        <f>G47-J47</f>
        <v>-67900</v>
      </c>
      <c r="N47" s="27"/>
      <c r="O47" s="14"/>
    </row>
    <row r="48" spans="1:17" ht="17.25" customHeight="1" x14ac:dyDescent="0.2">
      <c r="A48" s="3"/>
      <c r="B48" s="4"/>
      <c r="C48" s="4"/>
      <c r="D48" s="67" t="s">
        <v>39</v>
      </c>
      <c r="E48" s="80"/>
      <c r="F48" s="24" t="s">
        <v>6</v>
      </c>
      <c r="G48" s="18">
        <f>SUM(G49:G50)</f>
        <v>13080000</v>
      </c>
      <c r="H48" s="27" t="s">
        <v>7</v>
      </c>
      <c r="I48" s="28" t="s">
        <v>6</v>
      </c>
      <c r="J48" s="18">
        <f>SUM(J49:J50)</f>
        <v>12192350</v>
      </c>
      <c r="K48" s="28" t="s">
        <v>7</v>
      </c>
      <c r="L48" s="24" t="s">
        <v>6</v>
      </c>
      <c r="M48" s="37">
        <f>G48-J48</f>
        <v>887650</v>
      </c>
      <c r="N48" s="27" t="s">
        <v>7</v>
      </c>
      <c r="O48" s="14"/>
    </row>
    <row r="49" spans="1:15" ht="23.25" customHeight="1" x14ac:dyDescent="0.2">
      <c r="A49" s="3"/>
      <c r="B49" s="4"/>
      <c r="C49" s="4"/>
      <c r="D49" s="16"/>
      <c r="E49" s="55" t="s">
        <v>73</v>
      </c>
      <c r="F49" s="24"/>
      <c r="G49" s="18">
        <v>12680000</v>
      </c>
      <c r="H49" s="27"/>
      <c r="I49" s="28"/>
      <c r="J49" s="18">
        <v>11820000</v>
      </c>
      <c r="K49" s="28"/>
      <c r="L49" s="24"/>
      <c r="M49" s="37">
        <f>G49-J49</f>
        <v>860000</v>
      </c>
      <c r="N49" s="27"/>
      <c r="O49" s="14"/>
    </row>
    <row r="50" spans="1:15" ht="17.25" customHeight="1" x14ac:dyDescent="0.2">
      <c r="A50" s="3"/>
      <c r="B50" s="4"/>
      <c r="C50" s="4"/>
      <c r="D50" s="16"/>
      <c r="E50" s="4" t="s">
        <v>77</v>
      </c>
      <c r="F50" s="24"/>
      <c r="G50" s="18">
        <v>400000</v>
      </c>
      <c r="H50" s="27"/>
      <c r="I50" s="28"/>
      <c r="J50" s="18">
        <v>372350</v>
      </c>
      <c r="K50" s="28"/>
      <c r="L50" s="24"/>
      <c r="M50" s="37">
        <f t="shared" ref="M50" si="7">G50-J50</f>
        <v>27650</v>
      </c>
      <c r="N50" s="27"/>
      <c r="O50" s="14"/>
    </row>
    <row r="51" spans="1:15" ht="17.25" customHeight="1" x14ac:dyDescent="0.2">
      <c r="A51" s="3"/>
      <c r="B51" s="4"/>
      <c r="C51" s="4"/>
      <c r="D51" s="67" t="s">
        <v>40</v>
      </c>
      <c r="E51" s="68"/>
      <c r="F51" s="24" t="s">
        <v>6</v>
      </c>
      <c r="G51" s="18">
        <f>SUM(G52:G59)</f>
        <v>3954000</v>
      </c>
      <c r="H51" s="27" t="s">
        <v>7</v>
      </c>
      <c r="I51" s="28" t="s">
        <v>6</v>
      </c>
      <c r="J51" s="18">
        <f>SUM(J52:J59)</f>
        <v>2592553</v>
      </c>
      <c r="K51" s="28" t="s">
        <v>7</v>
      </c>
      <c r="L51" s="24" t="s">
        <v>6</v>
      </c>
      <c r="M51" s="37">
        <f>G51-J51</f>
        <v>1361447</v>
      </c>
      <c r="N51" s="27" t="s">
        <v>7</v>
      </c>
      <c r="O51" s="14"/>
    </row>
    <row r="52" spans="1:15" ht="17.25" customHeight="1" x14ac:dyDescent="0.2">
      <c r="A52" s="3"/>
      <c r="B52" s="4"/>
      <c r="C52" s="4"/>
      <c r="D52" s="16"/>
      <c r="E52" s="4" t="s">
        <v>14</v>
      </c>
      <c r="F52" s="24"/>
      <c r="G52" s="18">
        <v>2148000</v>
      </c>
      <c r="H52" s="27"/>
      <c r="I52" s="28"/>
      <c r="J52" s="18">
        <v>987074</v>
      </c>
      <c r="K52" s="28"/>
      <c r="L52" s="24"/>
      <c r="M52" s="37">
        <f t="shared" ref="M52:M58" si="8">G52-J52</f>
        <v>1160926</v>
      </c>
      <c r="N52" s="27"/>
      <c r="O52" s="14"/>
    </row>
    <row r="53" spans="1:15" ht="17.25" customHeight="1" x14ac:dyDescent="0.2">
      <c r="A53" s="3"/>
      <c r="B53" s="4"/>
      <c r="C53" s="4"/>
      <c r="D53" s="16"/>
      <c r="E53" s="4" t="s">
        <v>16</v>
      </c>
      <c r="F53" s="24"/>
      <c r="G53" s="18">
        <v>360000</v>
      </c>
      <c r="H53" s="27"/>
      <c r="I53" s="28"/>
      <c r="J53" s="18">
        <v>278523</v>
      </c>
      <c r="K53" s="28"/>
      <c r="L53" s="24"/>
      <c r="M53" s="37">
        <f t="shared" si="8"/>
        <v>81477</v>
      </c>
      <c r="N53" s="27"/>
      <c r="O53" s="14"/>
    </row>
    <row r="54" spans="1:15" ht="17.25" customHeight="1" x14ac:dyDescent="0.2">
      <c r="A54" s="3"/>
      <c r="B54" s="4"/>
      <c r="C54" s="4"/>
      <c r="D54" s="16"/>
      <c r="E54" s="4" t="s">
        <v>17</v>
      </c>
      <c r="F54" s="24"/>
      <c r="G54" s="18">
        <v>410000</v>
      </c>
      <c r="H54" s="27"/>
      <c r="I54" s="28"/>
      <c r="J54" s="18">
        <v>109893</v>
      </c>
      <c r="K54" s="28"/>
      <c r="L54" s="24"/>
      <c r="M54" s="37">
        <f t="shared" si="8"/>
        <v>300107</v>
      </c>
      <c r="N54" s="27"/>
      <c r="O54" s="14"/>
    </row>
    <row r="55" spans="1:15" ht="17.25" customHeight="1" x14ac:dyDescent="0.2">
      <c r="A55" s="3"/>
      <c r="B55" s="4"/>
      <c r="C55" s="4"/>
      <c r="D55" s="16"/>
      <c r="E55" s="4" t="s">
        <v>18</v>
      </c>
      <c r="F55" s="24"/>
      <c r="G55" s="18">
        <v>896000</v>
      </c>
      <c r="H55" s="27"/>
      <c r="I55" s="28"/>
      <c r="J55" s="18">
        <v>1013212</v>
      </c>
      <c r="K55" s="28"/>
      <c r="L55" s="24"/>
      <c r="M55" s="37">
        <f t="shared" si="8"/>
        <v>-117212</v>
      </c>
      <c r="N55" s="27"/>
      <c r="O55" s="14"/>
    </row>
    <row r="56" spans="1:15" ht="17.25" customHeight="1" x14ac:dyDescent="0.2">
      <c r="A56" s="3"/>
      <c r="B56" s="4"/>
      <c r="C56" s="4"/>
      <c r="D56" s="16"/>
      <c r="E56" s="4" t="s">
        <v>19</v>
      </c>
      <c r="F56" s="24"/>
      <c r="G56" s="18">
        <v>100000</v>
      </c>
      <c r="H56" s="27"/>
      <c r="I56" s="28"/>
      <c r="J56" s="18">
        <v>82593</v>
      </c>
      <c r="K56" s="28"/>
      <c r="L56" s="24"/>
      <c r="M56" s="37">
        <f t="shared" si="8"/>
        <v>17407</v>
      </c>
      <c r="N56" s="27"/>
      <c r="O56" s="14"/>
    </row>
    <row r="57" spans="1:15" ht="17.25" customHeight="1" x14ac:dyDescent="0.2">
      <c r="A57" s="3"/>
      <c r="B57" s="4"/>
      <c r="C57" s="4"/>
      <c r="D57" s="16"/>
      <c r="E57" s="4" t="s">
        <v>21</v>
      </c>
      <c r="F57" s="24"/>
      <c r="G57" s="18">
        <v>20000</v>
      </c>
      <c r="H57" s="27"/>
      <c r="I57" s="28"/>
      <c r="J57" s="18"/>
      <c r="K57" s="28"/>
      <c r="L57" s="24"/>
      <c r="M57" s="37">
        <f t="shared" ref="M57" si="9">G57-J57</f>
        <v>20000</v>
      </c>
      <c r="N57" s="27"/>
      <c r="O57" s="14"/>
    </row>
    <row r="58" spans="1:15" ht="17.25" customHeight="1" x14ac:dyDescent="0.2">
      <c r="A58" s="3"/>
      <c r="B58" s="4"/>
      <c r="C58" s="4"/>
      <c r="D58" s="16"/>
      <c r="E58" s="4" t="s">
        <v>74</v>
      </c>
      <c r="F58" s="24"/>
      <c r="G58" s="18"/>
      <c r="H58" s="27"/>
      <c r="I58" s="28"/>
      <c r="J58" s="18">
        <v>77668</v>
      </c>
      <c r="K58" s="28"/>
      <c r="L58" s="24"/>
      <c r="M58" s="37">
        <f t="shared" si="8"/>
        <v>-77668</v>
      </c>
      <c r="N58" s="27"/>
      <c r="O58" s="14"/>
    </row>
    <row r="59" spans="1:15" ht="17.25" customHeight="1" x14ac:dyDescent="0.2">
      <c r="A59" s="3"/>
      <c r="B59" s="4"/>
      <c r="C59" s="4"/>
      <c r="D59" s="16"/>
      <c r="E59" s="4" t="s">
        <v>55</v>
      </c>
      <c r="F59" s="24"/>
      <c r="G59" s="18">
        <v>20000</v>
      </c>
      <c r="H59" s="27"/>
      <c r="I59" s="28"/>
      <c r="J59" s="18">
        <v>43590</v>
      </c>
      <c r="K59" s="28"/>
      <c r="L59" s="24"/>
      <c r="M59" s="37">
        <f t="shared" ref="M59" si="10">G59-J59</f>
        <v>-23590</v>
      </c>
      <c r="N59" s="27"/>
      <c r="O59" s="14"/>
    </row>
    <row r="60" spans="1:15" ht="17.25" customHeight="1" x14ac:dyDescent="0.2">
      <c r="A60" s="3"/>
      <c r="B60" s="4"/>
      <c r="C60" s="4"/>
      <c r="D60" s="67" t="s">
        <v>41</v>
      </c>
      <c r="E60" s="68"/>
      <c r="F60" s="24" t="s">
        <v>6</v>
      </c>
      <c r="G60" s="18">
        <f>SUM(G61:G61)</f>
        <v>800000</v>
      </c>
      <c r="H60" s="27" t="s">
        <v>7</v>
      </c>
      <c r="I60" s="28" t="s">
        <v>6</v>
      </c>
      <c r="J60" s="4">
        <f>SUM(J61:J61)</f>
        <v>800000</v>
      </c>
      <c r="K60" s="28" t="s">
        <v>7</v>
      </c>
      <c r="L60" s="24" t="s">
        <v>6</v>
      </c>
      <c r="M60" s="37">
        <f>G60-J60</f>
        <v>0</v>
      </c>
      <c r="N60" s="27" t="s">
        <v>7</v>
      </c>
      <c r="O60" s="14"/>
    </row>
    <row r="61" spans="1:15" ht="17.25" customHeight="1" x14ac:dyDescent="0.2">
      <c r="A61" s="3"/>
      <c r="B61" s="4"/>
      <c r="C61" s="4"/>
      <c r="D61" s="4"/>
      <c r="E61" s="19" t="s">
        <v>42</v>
      </c>
      <c r="F61" s="25"/>
      <c r="G61" s="36">
        <v>800000</v>
      </c>
      <c r="H61" s="27"/>
      <c r="I61" s="28"/>
      <c r="J61" s="4">
        <v>800000</v>
      </c>
      <c r="K61" s="28"/>
      <c r="L61" s="24"/>
      <c r="M61" s="37">
        <f>G61-J61</f>
        <v>0</v>
      </c>
      <c r="N61" s="27"/>
      <c r="O61" s="14"/>
    </row>
    <row r="62" spans="1:15" ht="17.25" customHeight="1" x14ac:dyDescent="0.2">
      <c r="A62" s="3"/>
      <c r="B62" s="4"/>
      <c r="C62" s="4"/>
      <c r="D62" s="75" t="s">
        <v>63</v>
      </c>
      <c r="E62" s="68"/>
      <c r="F62" s="50" t="s">
        <v>6</v>
      </c>
      <c r="G62" s="18">
        <f>SUM(G63)</f>
        <v>500000</v>
      </c>
      <c r="H62" s="51" t="s">
        <v>7</v>
      </c>
      <c r="I62" s="52" t="s">
        <v>6</v>
      </c>
      <c r="J62" s="18">
        <f>SUM(J63)</f>
        <v>610168</v>
      </c>
      <c r="K62" s="52" t="s">
        <v>7</v>
      </c>
      <c r="L62" s="50" t="s">
        <v>6</v>
      </c>
      <c r="M62" s="53">
        <f>G62-J62</f>
        <v>-110168</v>
      </c>
      <c r="N62" s="27" t="s">
        <v>7</v>
      </c>
      <c r="O62" s="14"/>
    </row>
    <row r="63" spans="1:15" ht="17.25" customHeight="1" x14ac:dyDescent="0.2">
      <c r="A63" s="3"/>
      <c r="B63" s="4"/>
      <c r="C63" s="4"/>
      <c r="D63" s="56"/>
      <c r="E63" s="57" t="s">
        <v>86</v>
      </c>
      <c r="F63" s="50"/>
      <c r="G63" s="18">
        <v>500000</v>
      </c>
      <c r="H63" s="51"/>
      <c r="I63" s="52"/>
      <c r="J63" s="18">
        <v>610168</v>
      </c>
      <c r="K63" s="52"/>
      <c r="L63" s="50"/>
      <c r="M63" s="37">
        <f>G63-J63</f>
        <v>-110168</v>
      </c>
      <c r="N63" s="27"/>
      <c r="O63" s="14"/>
    </row>
    <row r="64" spans="1:15" ht="17.25" customHeight="1" x14ac:dyDescent="0.2">
      <c r="A64" s="3"/>
      <c r="B64" s="4"/>
      <c r="C64" s="4"/>
      <c r="D64" s="71" t="s">
        <v>45</v>
      </c>
      <c r="E64" s="72"/>
      <c r="F64" s="20"/>
      <c r="G64" s="8">
        <f>+G25+G48+G51+G60+G62</f>
        <v>27182644</v>
      </c>
      <c r="H64" s="6"/>
      <c r="I64" s="2"/>
      <c r="J64" s="8">
        <f>+J25+J48+J51+J60+J62</f>
        <v>22359561</v>
      </c>
      <c r="K64" s="2"/>
      <c r="L64" s="20"/>
      <c r="M64" s="38">
        <f>G64-J64</f>
        <v>4823083</v>
      </c>
      <c r="N64" s="6"/>
      <c r="O64" s="14"/>
    </row>
    <row r="65" spans="1:16" ht="17.25" customHeight="1" x14ac:dyDescent="0.2">
      <c r="A65" s="7"/>
      <c r="B65" s="8"/>
      <c r="C65" s="8"/>
      <c r="D65" s="73" t="s">
        <v>22</v>
      </c>
      <c r="E65" s="74"/>
      <c r="F65" s="20"/>
      <c r="G65" s="17">
        <f>G23-G64</f>
        <v>148356</v>
      </c>
      <c r="H65" s="29"/>
      <c r="I65" s="30"/>
      <c r="J65" s="5">
        <f>J23-J64</f>
        <v>173270</v>
      </c>
      <c r="K65" s="30"/>
      <c r="L65" s="35"/>
      <c r="M65" s="38">
        <f t="shared" si="4"/>
        <v>-24914</v>
      </c>
      <c r="N65" s="29"/>
      <c r="O65" s="15"/>
    </row>
    <row r="66" spans="1:16" ht="17.25" customHeight="1" x14ac:dyDescent="0.2">
      <c r="A66" s="69" t="s">
        <v>1</v>
      </c>
      <c r="B66" s="70"/>
      <c r="C66" s="70"/>
      <c r="D66" s="70"/>
      <c r="E66" s="70"/>
      <c r="F66" s="20"/>
      <c r="G66" s="2" t="s">
        <v>56</v>
      </c>
      <c r="H66" s="6"/>
      <c r="I66" s="2"/>
      <c r="J66" s="2" t="s">
        <v>58</v>
      </c>
      <c r="K66" s="2"/>
      <c r="L66" s="20"/>
      <c r="M66" s="2" t="s">
        <v>57</v>
      </c>
      <c r="N66" s="6"/>
      <c r="O66" s="22" t="s">
        <v>59</v>
      </c>
    </row>
    <row r="67" spans="1:16" ht="17.25" customHeight="1" x14ac:dyDescent="0.2">
      <c r="A67" s="3"/>
      <c r="B67" s="85" t="s">
        <v>23</v>
      </c>
      <c r="C67" s="83"/>
      <c r="D67" s="83"/>
      <c r="E67" s="84"/>
      <c r="F67" s="24"/>
      <c r="G67" s="10"/>
      <c r="H67" s="31"/>
      <c r="I67" s="32"/>
      <c r="J67" s="10"/>
      <c r="K67" s="32"/>
      <c r="L67" s="39"/>
      <c r="M67" s="40"/>
      <c r="N67" s="41"/>
      <c r="O67" s="14"/>
    </row>
    <row r="68" spans="1:16" ht="17.25" customHeight="1" x14ac:dyDescent="0.2">
      <c r="A68" s="3"/>
      <c r="B68" s="4"/>
      <c r="C68" s="9" t="s">
        <v>36</v>
      </c>
      <c r="D68" s="67" t="s">
        <v>24</v>
      </c>
      <c r="E68" s="68"/>
      <c r="F68" s="24"/>
      <c r="G68" s="4"/>
      <c r="H68" s="27"/>
      <c r="I68" s="28"/>
      <c r="J68" s="4"/>
      <c r="K68" s="28"/>
      <c r="L68" s="42"/>
      <c r="M68" s="43"/>
      <c r="N68" s="41"/>
      <c r="O68" s="14"/>
    </row>
    <row r="69" spans="1:16" ht="17.25" customHeight="1" x14ac:dyDescent="0.2">
      <c r="A69" s="3"/>
      <c r="B69" s="4"/>
      <c r="C69" s="4"/>
      <c r="D69" s="67" t="s">
        <v>26</v>
      </c>
      <c r="E69" s="68"/>
      <c r="F69" s="20"/>
      <c r="G69" s="8">
        <v>0</v>
      </c>
      <c r="H69" s="6"/>
      <c r="I69" s="2"/>
      <c r="J69" s="8">
        <v>0</v>
      </c>
      <c r="K69" s="2"/>
      <c r="L69" s="44"/>
      <c r="M69" s="45">
        <f t="shared" si="4"/>
        <v>0</v>
      </c>
      <c r="N69" s="46"/>
      <c r="O69" s="14"/>
    </row>
    <row r="70" spans="1:16" ht="17.25" customHeight="1" x14ac:dyDescent="0.2">
      <c r="A70" s="3"/>
      <c r="B70" s="4"/>
      <c r="C70" s="9" t="s">
        <v>9</v>
      </c>
      <c r="D70" s="67" t="s">
        <v>25</v>
      </c>
      <c r="E70" s="68"/>
      <c r="F70" s="26"/>
      <c r="G70" s="12"/>
      <c r="H70" s="33"/>
      <c r="I70" s="34"/>
      <c r="J70" s="12"/>
      <c r="K70" s="34"/>
      <c r="L70" s="47"/>
      <c r="M70" s="40"/>
      <c r="N70" s="48"/>
      <c r="O70" s="14"/>
    </row>
    <row r="71" spans="1:16" ht="17.25" customHeight="1" x14ac:dyDescent="0.2">
      <c r="A71" s="3"/>
      <c r="B71" s="4"/>
      <c r="C71" s="4"/>
      <c r="D71" s="67" t="s">
        <v>27</v>
      </c>
      <c r="E71" s="68"/>
      <c r="F71" s="20"/>
      <c r="G71" s="8">
        <v>0</v>
      </c>
      <c r="H71" s="6"/>
      <c r="I71" s="2"/>
      <c r="J71" s="8">
        <v>0</v>
      </c>
      <c r="K71" s="2"/>
      <c r="L71" s="44"/>
      <c r="M71" s="38">
        <f t="shared" si="4"/>
        <v>0</v>
      </c>
      <c r="N71" s="46"/>
      <c r="O71" s="14"/>
    </row>
    <row r="72" spans="1:16" ht="17.25" customHeight="1" x14ac:dyDescent="0.2">
      <c r="A72" s="3"/>
      <c r="B72" s="4"/>
      <c r="C72" s="4"/>
      <c r="D72" s="67" t="s">
        <v>28</v>
      </c>
      <c r="E72" s="68"/>
      <c r="F72" s="20"/>
      <c r="G72" s="5">
        <v>0</v>
      </c>
      <c r="H72" s="6"/>
      <c r="I72" s="2"/>
      <c r="J72" s="5">
        <f>+J69-J71</f>
        <v>0</v>
      </c>
      <c r="K72" s="2"/>
      <c r="L72" s="44"/>
      <c r="M72" s="38">
        <f>+J72-G72</f>
        <v>0</v>
      </c>
      <c r="N72" s="46"/>
      <c r="O72" s="14"/>
    </row>
    <row r="73" spans="1:16" ht="17.25" customHeight="1" x14ac:dyDescent="0.2">
      <c r="A73" s="3"/>
      <c r="B73" s="4"/>
      <c r="C73" s="4"/>
      <c r="D73" s="67" t="s">
        <v>37</v>
      </c>
      <c r="E73" s="68"/>
      <c r="F73" s="20"/>
      <c r="G73" s="17">
        <f>+G65</f>
        <v>148356</v>
      </c>
      <c r="H73" s="6"/>
      <c r="I73" s="2"/>
      <c r="J73" s="5">
        <f>J65+J72</f>
        <v>173270</v>
      </c>
      <c r="K73" s="2"/>
      <c r="L73" s="61"/>
      <c r="M73" s="62"/>
      <c r="N73" s="63"/>
      <c r="O73" s="14"/>
      <c r="P73" s="49"/>
    </row>
    <row r="74" spans="1:16" ht="17.25" customHeight="1" x14ac:dyDescent="0.2">
      <c r="A74" s="3"/>
      <c r="B74" s="4"/>
      <c r="C74" s="4"/>
      <c r="D74" s="67" t="s">
        <v>29</v>
      </c>
      <c r="E74" s="68"/>
      <c r="F74" s="64"/>
      <c r="G74" s="65"/>
      <c r="H74" s="66"/>
      <c r="I74" s="2"/>
      <c r="J74" s="8">
        <v>15583529</v>
      </c>
      <c r="K74" s="2"/>
      <c r="L74" s="61"/>
      <c r="M74" s="62"/>
      <c r="N74" s="63"/>
      <c r="O74" s="14"/>
    </row>
    <row r="75" spans="1:16" ht="17.25" customHeight="1" x14ac:dyDescent="0.2">
      <c r="A75" s="3"/>
      <c r="B75" s="4"/>
      <c r="C75" s="4"/>
      <c r="D75" s="67" t="s">
        <v>30</v>
      </c>
      <c r="E75" s="68"/>
      <c r="F75" s="64"/>
      <c r="G75" s="65"/>
      <c r="H75" s="66"/>
      <c r="I75" s="2"/>
      <c r="J75" s="8">
        <f>SUM(J73:J74)</f>
        <v>15756799</v>
      </c>
      <c r="K75" s="2"/>
      <c r="L75" s="61"/>
      <c r="M75" s="62"/>
      <c r="N75" s="63"/>
      <c r="O75" s="14"/>
    </row>
    <row r="76" spans="1:16" ht="17.25" customHeight="1" x14ac:dyDescent="0.2">
      <c r="A76" s="86" t="s">
        <v>31</v>
      </c>
      <c r="B76" s="77"/>
      <c r="C76" s="77"/>
      <c r="D76" s="77"/>
      <c r="E76" s="68"/>
      <c r="F76" s="24"/>
      <c r="G76" s="4"/>
      <c r="H76" s="27"/>
      <c r="I76" s="28"/>
      <c r="J76" s="4"/>
      <c r="K76" s="28"/>
      <c r="L76" s="42"/>
      <c r="M76" s="38">
        <f t="shared" si="4"/>
        <v>0</v>
      </c>
      <c r="N76" s="41"/>
      <c r="O76" s="14"/>
    </row>
    <row r="77" spans="1:16" ht="17.25" customHeight="1" x14ac:dyDescent="0.2">
      <c r="A77" s="3"/>
      <c r="B77" s="4"/>
      <c r="C77" s="4"/>
      <c r="D77" s="67" t="s">
        <v>32</v>
      </c>
      <c r="E77" s="68"/>
      <c r="F77" s="20"/>
      <c r="G77" s="8">
        <v>0</v>
      </c>
      <c r="H77" s="6"/>
      <c r="I77" s="2"/>
      <c r="J77" s="8">
        <v>0</v>
      </c>
      <c r="K77" s="2"/>
      <c r="L77" s="44"/>
      <c r="M77" s="38">
        <f>G77-J77</f>
        <v>0</v>
      </c>
      <c r="N77" s="46"/>
      <c r="O77" s="14"/>
    </row>
    <row r="78" spans="1:16" ht="17.25" customHeight="1" x14ac:dyDescent="0.2">
      <c r="A78" s="3"/>
      <c r="B78" s="4"/>
      <c r="C78" s="4"/>
      <c r="D78" s="67" t="s">
        <v>33</v>
      </c>
      <c r="E78" s="68"/>
      <c r="F78" s="64"/>
      <c r="G78" s="65"/>
      <c r="H78" s="66"/>
      <c r="I78" s="2"/>
      <c r="J78" s="8">
        <v>0</v>
      </c>
      <c r="K78" s="2"/>
      <c r="L78" s="61"/>
      <c r="M78" s="62"/>
      <c r="N78" s="63"/>
      <c r="O78" s="14"/>
    </row>
    <row r="79" spans="1:16" ht="17.25" customHeight="1" x14ac:dyDescent="0.2">
      <c r="A79" s="3"/>
      <c r="B79" s="4"/>
      <c r="C79" s="4"/>
      <c r="D79" s="67" t="s">
        <v>34</v>
      </c>
      <c r="E79" s="68"/>
      <c r="F79" s="64"/>
      <c r="G79" s="65"/>
      <c r="H79" s="66"/>
      <c r="I79" s="2"/>
      <c r="J79" s="8">
        <f>SUM(J77:J78)</f>
        <v>0</v>
      </c>
      <c r="K79" s="2"/>
      <c r="L79" s="61"/>
      <c r="M79" s="62"/>
      <c r="N79" s="63"/>
      <c r="O79" s="14"/>
    </row>
    <row r="80" spans="1:16" ht="17.25" customHeight="1" x14ac:dyDescent="0.2">
      <c r="A80" s="87" t="s">
        <v>35</v>
      </c>
      <c r="B80" s="88"/>
      <c r="C80" s="88"/>
      <c r="D80" s="88"/>
      <c r="E80" s="72"/>
      <c r="F80" s="64"/>
      <c r="G80" s="65"/>
      <c r="H80" s="66"/>
      <c r="I80" s="2"/>
      <c r="J80" s="8">
        <f>J75</f>
        <v>15756799</v>
      </c>
      <c r="K80" s="2"/>
      <c r="L80" s="61"/>
      <c r="M80" s="62"/>
      <c r="N80" s="63"/>
      <c r="O80" s="15"/>
    </row>
    <row r="81" spans="10:15" ht="17.25" customHeight="1" x14ac:dyDescent="0.2"/>
    <row r="82" spans="10:15" ht="17.25" customHeight="1" x14ac:dyDescent="0.2">
      <c r="J82" s="79"/>
      <c r="K82" s="77"/>
      <c r="L82" s="77"/>
      <c r="M82" s="77"/>
      <c r="N82" s="77"/>
      <c r="O82" s="77"/>
    </row>
    <row r="83" spans="10:15" ht="18" customHeight="1" x14ac:dyDescent="0.2"/>
    <row r="84" spans="10:15" ht="18" customHeight="1" x14ac:dyDescent="0.2"/>
    <row r="85" spans="10:15" ht="18" customHeight="1" x14ac:dyDescent="0.2"/>
    <row r="86" spans="10:15" ht="18" customHeight="1" x14ac:dyDescent="0.2"/>
  </sheetData>
  <mergeCells count="44">
    <mergeCell ref="J82:O82"/>
    <mergeCell ref="D77:E77"/>
    <mergeCell ref="D78:E78"/>
    <mergeCell ref="D79:E79"/>
    <mergeCell ref="A80:E80"/>
    <mergeCell ref="L80:N80"/>
    <mergeCell ref="D72:E72"/>
    <mergeCell ref="D73:E73"/>
    <mergeCell ref="D74:E74"/>
    <mergeCell ref="D75:E75"/>
    <mergeCell ref="A76:E76"/>
    <mergeCell ref="B67:E67"/>
    <mergeCell ref="D68:E68"/>
    <mergeCell ref="D69:E69"/>
    <mergeCell ref="D70:E70"/>
    <mergeCell ref="D71:E71"/>
    <mergeCell ref="A1:O1"/>
    <mergeCell ref="A2:O2"/>
    <mergeCell ref="D23:E23"/>
    <mergeCell ref="D25:E25"/>
    <mergeCell ref="D48:E48"/>
    <mergeCell ref="A6:E6"/>
    <mergeCell ref="M5:N5"/>
    <mergeCell ref="D10:E10"/>
    <mergeCell ref="A7:E7"/>
    <mergeCell ref="B8:E8"/>
    <mergeCell ref="D9:E9"/>
    <mergeCell ref="D51:E51"/>
    <mergeCell ref="A66:E66"/>
    <mergeCell ref="D60:E60"/>
    <mergeCell ref="D24:E24"/>
    <mergeCell ref="D64:E64"/>
    <mergeCell ref="D65:E65"/>
    <mergeCell ref="D62:E62"/>
    <mergeCell ref="F74:H74"/>
    <mergeCell ref="F75:H75"/>
    <mergeCell ref="F78:H78"/>
    <mergeCell ref="F79:H79"/>
    <mergeCell ref="F80:H80"/>
    <mergeCell ref="L73:N73"/>
    <mergeCell ref="L74:N74"/>
    <mergeCell ref="L75:N75"/>
    <mergeCell ref="L78:N78"/>
    <mergeCell ref="L79:N79"/>
  </mergeCells>
  <phoneticPr fontId="2"/>
  <printOptions horizontalCentered="1"/>
  <pageMargins left="0.31496062992125984" right="0.31496062992125984" top="0.74803149606299213" bottom="0.55118110236220474" header="0.31496062992125984" footer="0.31496062992125984"/>
  <pageSetup paperSize="9" scale="95" orientation="portrait" r:id="rId1"/>
  <rowBreaks count="1" manualBreakCount="1">
    <brk id="5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予算決算</vt:lpstr>
      <vt:lpstr>予算決算!Print_Area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井上会計</dc:creator>
  <cp:lastModifiedBy>wada</cp:lastModifiedBy>
  <cp:lastPrinted>2022-12-15T06:52:15Z</cp:lastPrinted>
  <dcterms:created xsi:type="dcterms:W3CDTF">2019-07-12T04:52:29Z</dcterms:created>
  <dcterms:modified xsi:type="dcterms:W3CDTF">2023-02-27T07:54:51Z</dcterms:modified>
</cp:coreProperties>
</file>